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10" firstSheet="12" activeTab="12"/>
  </bookViews>
  <sheets>
    <sheet name="adó-normatíva" sheetId="1" r:id="rId1"/>
    <sheet name="lakó és nem lakóingatlan" sheetId="2" r:id="rId2"/>
    <sheet name="kiemelt állami rendezvények" sheetId="3" r:id="rId3"/>
    <sheet name="útak hidak" sheetId="4" r:id="rId4"/>
    <sheet name="város és községgazd." sheetId="5" r:id="rId5"/>
    <sheet name="védőnő" sheetId="6" r:id="rId6"/>
    <sheet name="sporttelep" sheetId="7" r:id="rId7"/>
    <sheet name="segélyek " sheetId="8" r:id="rId8"/>
    <sheet name="temető" sheetId="9" r:id="rId9"/>
    <sheet name="közvilágítás" sheetId="10" r:id="rId10"/>
    <sheet name="tartalék, Pénzmaradvány" sheetId="11" r:id="rId11"/>
    <sheet name="hivatali szakfeladat- polg." sheetId="12" r:id="rId12"/>
    <sheet name="civil szervezetek támogatása" sheetId="13" r:id="rId13"/>
    <sheet name="művelődési ház" sheetId="14" r:id="rId14"/>
    <sheet name="könyvtár" sheetId="15" r:id="rId15"/>
    <sheet name="közmunka" sheetId="16" r:id="rId16"/>
    <sheet name="ügyelet" sheetId="17" r:id="rId17"/>
    <sheet name="Gyepmester" sheetId="18" r:id="rId18"/>
    <sheet name="Iskolai étkeztetés" sheetId="19" r:id="rId19"/>
  </sheets>
  <definedNames/>
  <calcPr fullCalcOnLoad="1"/>
</workbook>
</file>

<file path=xl/sharedStrings.xml><?xml version="1.0" encoding="utf-8"?>
<sst xmlns="http://schemas.openxmlformats.org/spreadsheetml/2006/main" count="517" uniqueCount="283">
  <si>
    <t>Bevétel Összesen</t>
  </si>
  <si>
    <t>áfa</t>
  </si>
  <si>
    <t>Kiadás Összesen</t>
  </si>
  <si>
    <t>Dologi kiadás összesen</t>
  </si>
  <si>
    <t>Különféle dologi kiadás</t>
  </si>
  <si>
    <t>Szolgáltatások</t>
  </si>
  <si>
    <t>Víz és csatornadíjak</t>
  </si>
  <si>
    <t>Készletbeszerzés</t>
  </si>
  <si>
    <t>Önkormányzat Összesen szakfeladatonként</t>
  </si>
  <si>
    <t>Önkormányzat  szakfeladatonként</t>
  </si>
  <si>
    <t>Önkormányzati lakások lakbérbevétele</t>
  </si>
  <si>
    <t>Önkormányzati tulajdunú nem lakáscélú</t>
  </si>
  <si>
    <t>Építményadó</t>
  </si>
  <si>
    <t>Pótlék</t>
  </si>
  <si>
    <t>Bírságok</t>
  </si>
  <si>
    <t>Gépjárműadó</t>
  </si>
  <si>
    <t>Termőföld bérbeadása</t>
  </si>
  <si>
    <t>Talajterhelési díj</t>
  </si>
  <si>
    <t>Hajtó és kenőanyag</t>
  </si>
  <si>
    <t>Gázenergia szolgáltatás</t>
  </si>
  <si>
    <t xml:space="preserve">Villamos energia </t>
  </si>
  <si>
    <t>Ft</t>
  </si>
  <si>
    <t>Lakás célú továbbszámlázott szolgáltatások</t>
  </si>
  <si>
    <t>Önkormányzat szakfeladatonként</t>
  </si>
  <si>
    <t>Áh belül nyújtott egyéb sajátos bevétel</t>
  </si>
  <si>
    <t>Irodaszer</t>
  </si>
  <si>
    <t>Áfa</t>
  </si>
  <si>
    <t>Pénzeszköz átadás Társulásnak</t>
  </si>
  <si>
    <t>Szakmai anyag beszerzése</t>
  </si>
  <si>
    <t>Munkaruha, védőruha</t>
  </si>
  <si>
    <t>Készletbezserzés</t>
  </si>
  <si>
    <t>Szállítási szolgáltatás</t>
  </si>
  <si>
    <t>Villamos energia</t>
  </si>
  <si>
    <t>Víz és csatornadíj</t>
  </si>
  <si>
    <t>Karbantartsi szolgáltatás</t>
  </si>
  <si>
    <t>Egyéb üzemeltetési szolgáltatás</t>
  </si>
  <si>
    <t>Díjak egyéb befizetések</t>
  </si>
  <si>
    <t>Személyi juttatás összesen</t>
  </si>
  <si>
    <t>Szociális hozzájárulási adó</t>
  </si>
  <si>
    <t>Munakadót terhelő járulék</t>
  </si>
  <si>
    <t>Működési pénzeszköz átadás (orvos finanszírozás)</t>
  </si>
  <si>
    <t>Belföldi kiküldetés</t>
  </si>
  <si>
    <t>Működés célú támogatásértékű bevétel TB- alaptól</t>
  </si>
  <si>
    <t>882124-1 Rendszeres gyermekvédelmi támogatás       ( utalvány)</t>
  </si>
  <si>
    <t>Felsőfokú oktatásban részesülők támogatása ( bursa)</t>
  </si>
  <si>
    <t>Bevétel összesen</t>
  </si>
  <si>
    <t>ÁFa</t>
  </si>
  <si>
    <t>Bevételek összesen</t>
  </si>
  <si>
    <t xml:space="preserve">Szolgáltatás </t>
  </si>
  <si>
    <t>ÁFA</t>
  </si>
  <si>
    <t>Reprezentáció</t>
  </si>
  <si>
    <t>Nem adatátviteli díj ( telefon)</t>
  </si>
  <si>
    <t>Számlázott szellemi tevékenység</t>
  </si>
  <si>
    <t>Munkaadót terhelő járulék</t>
  </si>
  <si>
    <t>09//3</t>
  </si>
  <si>
    <t>Közhatalmi bevételek  Összesen</t>
  </si>
  <si>
    <t>05//32</t>
  </si>
  <si>
    <t>05//33</t>
  </si>
  <si>
    <t>05//35</t>
  </si>
  <si>
    <t>Különféle befizetések és egyéb dologi kiadások</t>
  </si>
  <si>
    <t>DOLOGI KIADÁSOK ÖSSZESEN</t>
  </si>
  <si>
    <t>09//4</t>
  </si>
  <si>
    <t>05//31</t>
  </si>
  <si>
    <t>05//3</t>
  </si>
  <si>
    <t>09//6</t>
  </si>
  <si>
    <t>Működési célú átvett pénzeszköz</t>
  </si>
  <si>
    <t>05//12</t>
  </si>
  <si>
    <t>Külső személyi juttatás</t>
  </si>
  <si>
    <t>05//2</t>
  </si>
  <si>
    <t>Munkaadókat terhelő járulékok és szociális juttatások</t>
  </si>
  <si>
    <t>05//5</t>
  </si>
  <si>
    <t>Működési bevételek</t>
  </si>
  <si>
    <t>05//7</t>
  </si>
  <si>
    <t>05//6</t>
  </si>
  <si>
    <t>Különféle beizetések és egyéb dologi kiadások</t>
  </si>
  <si>
    <t>Dologi kiadások összesen</t>
  </si>
  <si>
    <t>05//1</t>
  </si>
  <si>
    <t>Személyi juttatások összesen</t>
  </si>
  <si>
    <t>05//1-2</t>
  </si>
  <si>
    <t xml:space="preserve">Személyi juttatás </t>
  </si>
  <si>
    <t>05//34</t>
  </si>
  <si>
    <t>Kiküldetés, reklám és propaganda kiadások</t>
  </si>
  <si>
    <t>05//51</t>
  </si>
  <si>
    <t>Működési célú kiadások</t>
  </si>
  <si>
    <t>05/33</t>
  </si>
  <si>
    <t>Működési bevétel</t>
  </si>
  <si>
    <t>09//1</t>
  </si>
  <si>
    <t>Működési célú támogatások államháztartáson belülről</t>
  </si>
  <si>
    <t>Egyéb működési célú kiadás</t>
  </si>
  <si>
    <t>Kommunikációs szolgáltatás</t>
  </si>
  <si>
    <t>Dologi kiadások u.</t>
  </si>
  <si>
    <t>Önkormányzat tulajdonában lévő nem lakáscélú bérleti díj</t>
  </si>
  <si>
    <t>Állományba nem tartozók megbízási díj</t>
  </si>
  <si>
    <t>Egyéb szakmai anyag beszerzés</t>
  </si>
  <si>
    <t>Elkülönített állami pénzalaptól működési célú támogatás</t>
  </si>
  <si>
    <t>Bevételek Összesen</t>
  </si>
  <si>
    <t xml:space="preserve">Allapilletmény </t>
  </si>
  <si>
    <t>Egyéb béren kívüli juttatás(54§(3) banksz.hj)</t>
  </si>
  <si>
    <t>Egyéb béren kívüli juttatás ( bank 54§(3))</t>
  </si>
  <si>
    <t>Beruházást terhelő áfa</t>
  </si>
  <si>
    <t>Egyéb tárgyi eszköz beszerzés</t>
  </si>
  <si>
    <t>Munkaruha védőruha</t>
  </si>
  <si>
    <t>Lakóépült felújítása</t>
  </si>
  <si>
    <t>Felújítás áfa</t>
  </si>
  <si>
    <t>Felújítás összesen</t>
  </si>
  <si>
    <t>Egyéb szakmai szolgáltatás( tervezői ajánlat, műszaki ellenőr)</t>
  </si>
  <si>
    <t>Dologi kiadások</t>
  </si>
  <si>
    <t>Épület felújítás</t>
  </si>
  <si>
    <t>Felújítást terhelő áfa</t>
  </si>
  <si>
    <t>Egyéb építmény ravatalozó felújítása</t>
  </si>
  <si>
    <t>Karbantartási szolgáltatás</t>
  </si>
  <si>
    <t>Rovarirtás</t>
  </si>
  <si>
    <t xml:space="preserve"> Egyéb szociális pénzbeli és természetbeni ellátások, támogatások
</t>
  </si>
  <si>
    <t>Összes felújítás</t>
  </si>
  <si>
    <t>Temetési díj,egyéb szolgáltatások</t>
  </si>
  <si>
    <t>Felújítások áfája</t>
  </si>
  <si>
    <t>Megbízási díj</t>
  </si>
  <si>
    <t>9000020 Önkorm. Funkc. Nem sorolható bevételek álamh.kivülről - Adó bevételek</t>
  </si>
  <si>
    <t>Magánszemély kommunális adója</t>
  </si>
  <si>
    <t>Állandó jelleggel végzett iparűzési adó</t>
  </si>
  <si>
    <t>Karbantartás</t>
  </si>
  <si>
    <t>Egyéb dologi kiadás</t>
  </si>
  <si>
    <t>Tulajdonosi bevételek - közterület használat Búcsú</t>
  </si>
  <si>
    <t>0//35</t>
  </si>
  <si>
    <t>Béren kívüli juttatás</t>
  </si>
  <si>
    <t>Közlekedési költségtérítés</t>
  </si>
  <si>
    <t>Villamos energia ( tűzoltószertár, szökökút, újmajor)</t>
  </si>
  <si>
    <t>Egyéb szakmai anyag</t>
  </si>
  <si>
    <t>Kisértékű tárgyi eszközök vásárlása, felújítása</t>
  </si>
  <si>
    <t>Állományba tartozó foglalkoztatottak</t>
  </si>
  <si>
    <t>Informatikai szolgáltatás igénybevétele</t>
  </si>
  <si>
    <t>Egyéb szolgáltatás</t>
  </si>
  <si>
    <t>Köztemetés</t>
  </si>
  <si>
    <t xml:space="preserve">KOFOG 
018030
</t>
  </si>
  <si>
    <t>Választott tisztségviselő juttatása</t>
  </si>
  <si>
    <t>Folyóírat- Perbáli Hirmondó</t>
  </si>
  <si>
    <t>Gázdíj</t>
  </si>
  <si>
    <t>Közvetített szolgáltatások</t>
  </si>
  <si>
    <t>Szakmai tevékenységet segítő szolgáltatások</t>
  </si>
  <si>
    <t>Tartalék</t>
  </si>
  <si>
    <t>Dolgoi kiadás</t>
  </si>
  <si>
    <t>Közfoglalkoztatottak munkabére</t>
  </si>
  <si>
    <t>Személyi juttatás</t>
  </si>
  <si>
    <t>Dologi kiadás</t>
  </si>
  <si>
    <t xml:space="preserve">1fő </t>
  </si>
  <si>
    <t>Tisztitószer</t>
  </si>
  <si>
    <t>Könyvtári könyvállomány gyarapítása</t>
  </si>
  <si>
    <t>Civil szervezet - Iskola</t>
  </si>
  <si>
    <t>Víz szolgáltatás</t>
  </si>
  <si>
    <t>104051 Gyermekvédelmi pénzbeli és természetbeni ellátása</t>
  </si>
  <si>
    <t>Máltai szeretetszolgálat- Házi segítségnyújtás</t>
  </si>
  <si>
    <t>107052 Házi segítségnyújtás</t>
  </si>
  <si>
    <t>Máltai szeretetszolgálat- Családsegítés</t>
  </si>
  <si>
    <t>107054 Családsegítés</t>
  </si>
  <si>
    <t>107060 Egyéb szociális pénzbeli sl természetbeni ellátások , támogatások</t>
  </si>
  <si>
    <t>Kiadások összesen</t>
  </si>
  <si>
    <t>ebből - Egészségház kiviteli terve</t>
  </si>
  <si>
    <t>ebből - Helyi építési szabályzat készítése 827/2015(II.9)</t>
  </si>
  <si>
    <t>Beruházás összesen</t>
  </si>
  <si>
    <t>2.Egyéb építmény felújítása(Kápolna és környéke)</t>
  </si>
  <si>
    <t>3.Egyéb építmény felújítása(Kátyúzás)</t>
  </si>
  <si>
    <t>3.Egyéb építmény felújítása(Kátyúzás) áfa</t>
  </si>
  <si>
    <t>2.Egyéb építmény felújítása(Kápolna és környéke) áfa</t>
  </si>
  <si>
    <t>Felújítás Összesen</t>
  </si>
  <si>
    <t>Előző évi pénzmaradvány</t>
  </si>
  <si>
    <t>Kamatbevétel</t>
  </si>
  <si>
    <t>Alapilletmény</t>
  </si>
  <si>
    <t>Allapilletmény</t>
  </si>
  <si>
    <t>1.Egyéb tárgyi eszközök  berendezések vásárlása,létesítése</t>
  </si>
  <si>
    <t>2.Egyéb beruházás</t>
  </si>
  <si>
    <t>7. ’HU11-0017-A1-2013’ azonosítószámú és „Helyi partnerségen alapuló közbiztonság fokozása és az agglomerációs közlekedés fejlesztése Budakeszi térségében” megnevezésű NORVÉG alap 98/2013.(IX.23.)/ ÖNERŐ</t>
  </si>
  <si>
    <t>7. ’HU11-0017-A1-2013’ azonosítószámú és „Helyi partnerségen alapuló közbiztonság fokozása és az agglomerációs közlekedés fejlesztése Budakeszi térségében” megnevezésű NORVÉG alap 98/2013.(IX.23.)/ ÖNERŐ ÁFA</t>
  </si>
  <si>
    <t>2017. terv</t>
  </si>
  <si>
    <t>Ingatlan értékesítés (57/1 HRSZ)</t>
  </si>
  <si>
    <t>Ingatlan értékesítés (1126 HRSZ)</t>
  </si>
  <si>
    <t>Ingatlan értékesítés (1131 HRSZ)</t>
  </si>
  <si>
    <t xml:space="preserve">Ingatlan értékesítés </t>
  </si>
  <si>
    <t>Ingatlan értékesítés (1124 HRSZ)</t>
  </si>
  <si>
    <t>2017. Terv</t>
  </si>
  <si>
    <t>Árvai János</t>
  </si>
  <si>
    <t>Bajló Levente</t>
  </si>
  <si>
    <t>Fodor Gábor</t>
  </si>
  <si>
    <t>Árpás Zoltán</t>
  </si>
  <si>
    <t>Gombos Lajos</t>
  </si>
  <si>
    <t>Pásztor - Erdős Hermina (Védőnő)</t>
  </si>
  <si>
    <t>Kosztolányiné ( takarítónő)</t>
  </si>
  <si>
    <t>Idősek karácsonyi támogatása</t>
  </si>
  <si>
    <t>Önkormányzat saját hatáskörébe tartozó támogatás</t>
  </si>
  <si>
    <t>Lakhatással kapcsolatos támogatás</t>
  </si>
  <si>
    <t>106020 Lakhatással összefüggő ellátások</t>
  </si>
  <si>
    <t>Ingatlan értékesítés (25/11 HRSZ)</t>
  </si>
  <si>
    <t xml:space="preserve"> </t>
  </si>
  <si>
    <t>Munkaruha</t>
  </si>
  <si>
    <t>Varga László Polgármester</t>
  </si>
  <si>
    <t xml:space="preserve">Megbízási díj </t>
  </si>
  <si>
    <t>2017.terv</t>
  </si>
  <si>
    <t>Civi szervezetek támogatása- Egyház</t>
  </si>
  <si>
    <t>Civi szervezetek támogatása- Perbáli Sport Club</t>
  </si>
  <si>
    <t xml:space="preserve">3/2017 (I.16) (144/2016 (IX.26)) </t>
  </si>
  <si>
    <t>15/2017 (I.16)</t>
  </si>
  <si>
    <t>Civil szervezet - Rákóczi Szövetség</t>
  </si>
  <si>
    <t>16/2017 (I.16)</t>
  </si>
  <si>
    <t>Civil szervezet - Polgárőrség támogatása</t>
  </si>
  <si>
    <t>Civil szervezet -Tűzoltóság támogatása</t>
  </si>
  <si>
    <t>Egyéb Civil szervezetek támogatása</t>
  </si>
  <si>
    <t>Egyéb civil szervezetek támogatása</t>
  </si>
  <si>
    <t>21/2017 (I.16)</t>
  </si>
  <si>
    <t>24/2017 (I.16)</t>
  </si>
  <si>
    <t>23/2017 (I.16)</t>
  </si>
  <si>
    <t>197/2016 (XII.12)</t>
  </si>
  <si>
    <t>182/2016 XI.21)</t>
  </si>
  <si>
    <t>199/2016 (XII.12)</t>
  </si>
  <si>
    <t>198/2016 (XII.12)</t>
  </si>
  <si>
    <t>Kuti Mária</t>
  </si>
  <si>
    <t>Tóth Anna</t>
  </si>
  <si>
    <t>Sebestyénné Anita</t>
  </si>
  <si>
    <t>Dósa László</t>
  </si>
  <si>
    <t>Szerdahelyi Árpád</t>
  </si>
  <si>
    <t>Tervezett közfogalkoztatottak létszáma</t>
  </si>
  <si>
    <t>Váradiné Till Elvira</t>
  </si>
  <si>
    <t>018010Önkormányzatok elszámolása a központi költségvetéssel</t>
  </si>
  <si>
    <t>Egyes köznevelési feladatok támogatása</t>
  </si>
  <si>
    <t>Szociális, gyermekjóléti és gyermekétkeztetési feladatok támogatása</t>
  </si>
  <si>
    <t>Kúltúrális feladatok támogatása</t>
  </si>
  <si>
    <t>Szociális támogatás</t>
  </si>
  <si>
    <t>Gyermekjóléti és gyermekétkeztetési támogatás</t>
  </si>
  <si>
    <t>Helyi Önkormányzatok működési támogatása</t>
  </si>
  <si>
    <t>A beszámítás összegének elvonása az adott évi költségvetési törvény 2. melléklet V.  pontja alapján történik. 2017-ben az iparűzési adóalapotok növekedése miatt kb. 15 millió Ft-tal lett több az elvonás összege, ezért a hivatal működése  is többet vonnak el , mint az előző évben. (22.831 e Ft)</t>
  </si>
  <si>
    <t>Normatíva bevételek</t>
  </si>
  <si>
    <t>Továbbszámlázott szolgáltatás bevétele</t>
  </si>
  <si>
    <t>Intézmény finanszírozás - Óvoda</t>
  </si>
  <si>
    <t>Intézmény finanszírozás - Konyha</t>
  </si>
  <si>
    <t>Intézmény finanszírozás - Polgármesteri Hivatal</t>
  </si>
  <si>
    <t xml:space="preserve">                                                                               084031 Civil szervezetek működési támogatása
</t>
  </si>
  <si>
    <t>Pénzeszköz átadás - Budakörnyéki Önk.Társ. T.Tanácsa</t>
  </si>
  <si>
    <t>Informatikai eszközök vásárlása( ASP)</t>
  </si>
  <si>
    <t>Beruházások, felújítások</t>
  </si>
  <si>
    <t>Beruházás</t>
  </si>
  <si>
    <t>1. Egyéb tárgyi eszközök  berendezések vásárlása,létesítése</t>
  </si>
  <si>
    <t>2.Beruházások áfája</t>
  </si>
  <si>
    <t>Beruházás áfa</t>
  </si>
  <si>
    <t>5.Egyéb építmény felújítása(Iparterület rendezése útépítése) VEKOP 1.2.2-2015</t>
  </si>
  <si>
    <t>5.Egyéb építmény felújítása(Iparterület rendezése útépítése) áfa VEKOP 1.2.2-2015</t>
  </si>
  <si>
    <r>
      <rPr>
        <sz val="11"/>
        <color indexed="10"/>
        <rFont val="Times New Roman"/>
        <family val="1"/>
      </rPr>
      <t xml:space="preserve"> 016080              </t>
    </r>
    <r>
      <rPr>
        <sz val="11"/>
        <rFont val="Times New Roman"/>
        <family val="1"/>
      </rPr>
      <t xml:space="preserve">Kiemelt állami, Önkormányzati  rendezvények </t>
    </r>
  </si>
  <si>
    <t xml:space="preserve"> 013350  Az önkormányzati vagyonnal való gazdálkodással kapcsolatos feladatok, vízközműrendszer üzemeltetése, ingatlan bérbeadás</t>
  </si>
  <si>
    <t xml:space="preserve"> 066020 Város és községgazdálkodás</t>
  </si>
  <si>
    <t xml:space="preserve"> 074031 Védőnő</t>
  </si>
  <si>
    <t>081030 Sportlétesítmények működtetése</t>
  </si>
  <si>
    <t xml:space="preserve"> 013320 Köztemető-fenntartás és -működtetés
</t>
  </si>
  <si>
    <t xml:space="preserve"> 064010 Közvilágítás
</t>
  </si>
  <si>
    <t xml:space="preserve">
018030
</t>
  </si>
  <si>
    <t xml:space="preserve"> 011130 Önkormányzatok és önkormányzati hivatalok jogalkotó és általános igazgatási tevékenysége
</t>
  </si>
  <si>
    <t xml:space="preserve"> 082091 Közművelődés, közösségi tevékenység</t>
  </si>
  <si>
    <t>082044 Könyvtári szolgáltatások</t>
  </si>
  <si>
    <t xml:space="preserve"> 041231 Rövid távú közfoglalkoztatás</t>
  </si>
  <si>
    <t xml:space="preserve"> 076090 Egyéb egészségügyi szolgáltatások finanszírozása és támogatása        ( orvosi ügyelet)
</t>
  </si>
  <si>
    <t xml:space="preserve"> 096015 Iskolai étkeztetés
</t>
  </si>
  <si>
    <t xml:space="preserve">091211 Köznevelési intézmény szakmai feladatai
</t>
  </si>
  <si>
    <t>Önkormányzat Felújítások - Beruházások 2017</t>
  </si>
  <si>
    <t>Felújítás - Beruházás Összesen</t>
  </si>
  <si>
    <t>Felújítás- Beruházáshoz tartozó dologi kiadás</t>
  </si>
  <si>
    <t xml:space="preserve">042180 Állat egészségügy
(Gyepmesteri szolgáltatás)
</t>
  </si>
  <si>
    <t>Összes létszám - Közfoglalkoztatás</t>
  </si>
  <si>
    <t>Összes létszám- Közösségi Ház</t>
  </si>
  <si>
    <t>Megbízási díj - Domschitz Béláné</t>
  </si>
  <si>
    <t>Összes létszám - Önkormányzat igazgatási területen</t>
  </si>
  <si>
    <t>Intézmény finanszírozás összesen Mézeskalács Óvoda</t>
  </si>
  <si>
    <t xml:space="preserve">Összes foglalkoztatott Védőnői szolgálat </t>
  </si>
  <si>
    <t>üres státusz</t>
  </si>
  <si>
    <t>Összes foglalkoztatott - Város és Községgazdálkodás</t>
  </si>
  <si>
    <t>ebből - Egészségház engedélyezési terv</t>
  </si>
  <si>
    <t>Sport utca és Sport létesítmény közötti kerítés és tartófal átépítési munkálatok - pályázatíró, közbeszerzési eljárás, műszaki ellenőr, egyéb</t>
  </si>
  <si>
    <t>ebből:  pályázatíró, közbeszerzési eljárás, műszaki ellenőr, egyéb(Sport u., Verseny u., Futó u. Csalogány u., )</t>
  </si>
  <si>
    <t>1.Egyéb építmény felújítása(Közterületi utak felújítása, portalanítása, valamint vízelvezetési rendszer korszerűsítése - Sport u., Verseny u., Futó u. Csalogány u.)</t>
  </si>
  <si>
    <t>4.Egyéb építmény felújítása(Sport utca és Sport létesítmény közötti kerítés és tartófal átépítési munkái) önerő</t>
  </si>
  <si>
    <t xml:space="preserve">4.Egyéb építmény felújítása(Sport utca és Sport létesítmény közötti kerítés és tartófal átépítési munkái) </t>
  </si>
  <si>
    <t xml:space="preserve">6.Egyéb építmény felújítása </t>
  </si>
  <si>
    <t>1.Egyéb építmény felújítása(Közterületi utak felújítása, portalanítása, valamint vízelvezetési rendszer korszerűsítése - Sport u., Verseny u., Futó u. Csalogány u.) áfa</t>
  </si>
  <si>
    <t>4.Egyéb építmény felújítása(Sport utca és Sport létesítmény közötti kerítés és tartófal átépítési munkái) áfa</t>
  </si>
  <si>
    <t>4.Egyéb építmény felújítása(Sport utca és Sport létesítmény közötti kerítés és tartófal átépítési munkái) önerő áfa</t>
  </si>
  <si>
    <t>Felhalmozási célra átvett pénzeszköz - Pályázati támogatás</t>
  </si>
  <si>
    <t>Felhalmozási célú átvett pénzeszköz</t>
  </si>
  <si>
    <t>BÖT hozzájárulás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</si>
</sst>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.0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#,##0\ &quot;Ft&quot;"/>
    <numFmt numFmtId="171" formatCode="[$¥€-2]\ #\ ##,000_);[Red]\([$€-2]\ #\ 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4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i/>
      <u val="single"/>
      <sz val="14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0"/>
      <name val="Arial CE"/>
      <family val="0"/>
    </font>
    <font>
      <sz val="11"/>
      <name val="Times New Roman CE"/>
      <family val="1"/>
    </font>
    <font>
      <i/>
      <sz val="11"/>
      <color indexed="12"/>
      <name val="Times New Roman CE"/>
      <family val="0"/>
    </font>
    <font>
      <i/>
      <sz val="9"/>
      <name val="Calibri"/>
      <family val="2"/>
    </font>
    <font>
      <i/>
      <sz val="9"/>
      <name val="Times New Roman CE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Calibri"/>
      <family val="2"/>
    </font>
    <font>
      <b/>
      <i/>
      <sz val="8"/>
      <name val="Calibri"/>
      <family val="2"/>
    </font>
    <font>
      <b/>
      <i/>
      <u val="single"/>
      <sz val="8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color indexed="8"/>
      <name val="Calibri"/>
      <family val="2"/>
    </font>
    <font>
      <sz val="11"/>
      <color indexed="56"/>
      <name val="Calibri"/>
      <family val="2"/>
    </font>
    <font>
      <sz val="9"/>
      <color indexed="8"/>
      <name val="Tahoma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i/>
      <sz val="9"/>
      <color theme="1"/>
      <name val="Calibri"/>
      <family val="2"/>
    </font>
    <font>
      <sz val="12"/>
      <color rgb="FF000000"/>
      <name val="Calibri"/>
      <family val="2"/>
    </font>
    <font>
      <sz val="11"/>
      <color rgb="FF1F497D"/>
      <name val="Calibri"/>
      <family val="2"/>
    </font>
    <font>
      <sz val="9"/>
      <color rgb="FF000000"/>
      <name val="Tahoma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164" fontId="10" fillId="32" borderId="12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64" fontId="16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/>
    </xf>
    <xf numFmtId="16" fontId="10" fillId="32" borderId="22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0" fillId="32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6" fontId="11" fillId="0" borderId="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 wrapText="1"/>
    </xf>
    <xf numFmtId="164" fontId="10" fillId="32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164" fontId="18" fillId="34" borderId="37" xfId="0" applyNumberFormat="1" applyFont="1" applyFill="1" applyBorder="1" applyAlignment="1">
      <alignment horizontal="center" vertical="center" wrapText="1"/>
    </xf>
    <xf numFmtId="164" fontId="18" fillId="34" borderId="37" xfId="0" applyNumberFormat="1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164" fontId="18" fillId="33" borderId="37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164" fontId="16" fillId="0" borderId="37" xfId="0" applyNumberFormat="1" applyFont="1" applyFill="1" applyBorder="1" applyAlignment="1">
      <alignment horizontal="center" vertical="center" wrapText="1"/>
    </xf>
    <xf numFmtId="164" fontId="15" fillId="0" borderId="37" xfId="0" applyNumberFormat="1" applyFont="1" applyFill="1" applyBorder="1" applyAlignment="1">
      <alignment horizontal="center" vertical="center"/>
    </xf>
    <xf numFmtId="0" fontId="9" fillId="32" borderId="36" xfId="0" applyFont="1" applyFill="1" applyBorder="1" applyAlignment="1">
      <alignment horizontal="center" vertical="center"/>
    </xf>
    <xf numFmtId="164" fontId="10" fillId="32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164" fontId="18" fillId="33" borderId="37" xfId="0" applyNumberFormat="1" applyFont="1" applyFill="1" applyBorder="1" applyAlignment="1">
      <alignment horizontal="center" vertical="center"/>
    </xf>
    <xf numFmtId="0" fontId="10" fillId="32" borderId="36" xfId="0" applyFont="1" applyFill="1" applyBorder="1" applyAlignment="1">
      <alignment horizontal="center" vertical="center"/>
    </xf>
    <xf numFmtId="164" fontId="10" fillId="32" borderId="3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164" fontId="3" fillId="33" borderId="42" xfId="0" applyNumberFormat="1" applyFont="1" applyFill="1" applyBorder="1" applyAlignment="1">
      <alignment horizontal="center" vertical="center"/>
    </xf>
    <xf numFmtId="0" fontId="10" fillId="32" borderId="43" xfId="0" applyFont="1" applyFill="1" applyBorder="1" applyAlignment="1">
      <alignment horizontal="center" vertical="center"/>
    </xf>
    <xf numFmtId="0" fontId="10" fillId="32" borderId="44" xfId="0" applyFont="1" applyFill="1" applyBorder="1" applyAlignment="1">
      <alignment horizontal="center" vertical="center"/>
    </xf>
    <xf numFmtId="164" fontId="10" fillId="32" borderId="4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164" fontId="7" fillId="34" borderId="37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/>
    </xf>
    <xf numFmtId="164" fontId="7" fillId="34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164" fontId="16" fillId="0" borderId="37" xfId="0" applyNumberFormat="1" applyFont="1" applyFill="1" applyBorder="1" applyAlignment="1">
      <alignment horizontal="center" vertical="center"/>
    </xf>
    <xf numFmtId="16" fontId="18" fillId="33" borderId="36" xfId="0" applyNumberFormat="1" applyFont="1" applyFill="1" applyBorder="1" applyAlignment="1">
      <alignment horizontal="center" vertical="center"/>
    </xf>
    <xf numFmtId="0" fontId="17" fillId="32" borderId="43" xfId="0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4" fontId="18" fillId="33" borderId="36" xfId="0" applyNumberFormat="1" applyFont="1" applyFill="1" applyBorder="1" applyAlignment="1">
      <alignment horizontal="center" vertical="center"/>
    </xf>
    <xf numFmtId="16" fontId="16" fillId="0" borderId="36" xfId="0" applyNumberFormat="1" applyFont="1" applyFill="1" applyBorder="1" applyAlignment="1">
      <alignment horizontal="center" vertical="center"/>
    </xf>
    <xf numFmtId="164" fontId="10" fillId="32" borderId="43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 wrapText="1"/>
    </xf>
    <xf numFmtId="16" fontId="18" fillId="34" borderId="36" xfId="0" applyNumberFormat="1" applyFont="1" applyFill="1" applyBorder="1" applyAlignment="1">
      <alignment horizontal="center" vertical="center"/>
    </xf>
    <xf numFmtId="164" fontId="10" fillId="32" borderId="36" xfId="0" applyNumberFormat="1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164" fontId="7" fillId="33" borderId="42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9" fillId="32" borderId="43" xfId="0" applyFont="1" applyFill="1" applyBorder="1" applyAlignment="1">
      <alignment horizontal="center" vertical="center"/>
    </xf>
    <xf numFmtId="164" fontId="10" fillId="32" borderId="45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164" fontId="16" fillId="0" borderId="36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/>
    </xf>
    <xf numFmtId="164" fontId="3" fillId="34" borderId="52" xfId="0" applyNumberFormat="1" applyFont="1" applyFill="1" applyBorder="1" applyAlignment="1">
      <alignment horizontal="center" vertical="center" wrapText="1"/>
    </xf>
    <xf numFmtId="0" fontId="10" fillId="32" borderId="4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 wrapText="1"/>
    </xf>
    <xf numFmtId="16" fontId="7" fillId="34" borderId="36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164" fontId="16" fillId="0" borderId="42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164" fontId="16" fillId="0" borderId="52" xfId="0" applyNumberFormat="1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164" fontId="18" fillId="34" borderId="52" xfId="0" applyNumberFormat="1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164" fontId="3" fillId="33" borderId="52" xfId="0" applyNumberFormat="1" applyFont="1" applyFill="1" applyBorder="1" applyAlignment="1">
      <alignment horizontal="center" vertical="center" wrapText="1"/>
    </xf>
    <xf numFmtId="164" fontId="10" fillId="32" borderId="41" xfId="0" applyNumberFormat="1" applyFont="1" applyFill="1" applyBorder="1" applyAlignment="1">
      <alignment horizontal="center" vertical="center"/>
    </xf>
    <xf numFmtId="164" fontId="10" fillId="32" borderId="42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164" fontId="7" fillId="34" borderId="36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164" fontId="10" fillId="32" borderId="44" xfId="0" applyNumberFormat="1" applyFont="1" applyFill="1" applyBorder="1" applyAlignment="1">
      <alignment horizontal="center" vertical="center"/>
    </xf>
    <xf numFmtId="0" fontId="17" fillId="32" borderId="5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164" fontId="4" fillId="0" borderId="3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3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4" fontId="16" fillId="0" borderId="36" xfId="0" applyNumberFormat="1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164" fontId="7" fillId="35" borderId="4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164" fontId="18" fillId="35" borderId="37" xfId="0" applyNumberFormat="1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164" fontId="18" fillId="33" borderId="42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16" fillId="0" borderId="56" xfId="0" applyFont="1" applyFill="1" applyBorder="1" applyAlignment="1">
      <alignment horizontal="center" vertical="center" wrapText="1"/>
    </xf>
    <xf numFmtId="0" fontId="63" fillId="36" borderId="0" xfId="0" applyFont="1" applyFill="1" applyAlignment="1">
      <alignment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164" fontId="3" fillId="35" borderId="31" xfId="0" applyNumberFormat="1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4" fillId="0" borderId="62" xfId="0" applyFont="1" applyBorder="1" applyAlignment="1">
      <alignment horizontal="center" vertical="center" wrapText="1"/>
    </xf>
    <xf numFmtId="3" fontId="74" fillId="0" borderId="63" xfId="0" applyNumberFormat="1" applyFont="1" applyBorder="1" applyAlignment="1">
      <alignment horizontal="center" vertical="center"/>
    </xf>
    <xf numFmtId="164" fontId="4" fillId="0" borderId="6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164" fontId="23" fillId="0" borderId="6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164" fontId="21" fillId="0" borderId="52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4" fillId="0" borderId="5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3" fontId="26" fillId="0" borderId="10" xfId="55" applyNumberFormat="1" applyFont="1" applyBorder="1" applyAlignment="1">
      <alignment horizontal="center" vertical="center"/>
      <protection/>
    </xf>
    <xf numFmtId="0" fontId="75" fillId="0" borderId="0" xfId="0" applyFont="1" applyAlignment="1">
      <alignment wrapText="1"/>
    </xf>
    <xf numFmtId="3" fontId="25" fillId="0" borderId="10" xfId="55" applyNumberFormat="1" applyFont="1" applyBorder="1" applyAlignment="1">
      <alignment horizontal="center" vertical="center"/>
      <protection/>
    </xf>
    <xf numFmtId="3" fontId="25" fillId="0" borderId="10" xfId="54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3" fontId="28" fillId="0" borderId="10" xfId="55" applyNumberFormat="1" applyFont="1" applyBorder="1" applyAlignment="1">
      <alignment horizontal="center" vertical="center"/>
      <protection/>
    </xf>
    <xf numFmtId="164" fontId="4" fillId="0" borderId="67" xfId="0" applyNumberFormat="1" applyFont="1" applyFill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22" fillId="33" borderId="39" xfId="0" applyFont="1" applyFill="1" applyBorder="1" applyAlignment="1">
      <alignment horizontal="center" vertical="center"/>
    </xf>
    <xf numFmtId="164" fontId="22" fillId="0" borderId="32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164" fontId="29" fillId="0" borderId="6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164" fontId="29" fillId="0" borderId="55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164" fontId="30" fillId="0" borderId="4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164" fontId="22" fillId="34" borderId="3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64" fontId="29" fillId="0" borderId="37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164" fontId="31" fillId="33" borderId="37" xfId="0" applyNumberFormat="1" applyFont="1" applyFill="1" applyBorder="1" applyAlignment="1">
      <alignment horizontal="center" vertical="center" wrapText="1"/>
    </xf>
    <xf numFmtId="164" fontId="30" fillId="0" borderId="37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/>
    </xf>
    <xf numFmtId="164" fontId="31" fillId="37" borderId="37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164" fontId="31" fillId="35" borderId="37" xfId="0" applyNumberFormat="1" applyFont="1" applyFill="1" applyBorder="1" applyAlignment="1">
      <alignment horizontal="center" vertical="center" wrapText="1"/>
    </xf>
    <xf numFmtId="164" fontId="13" fillId="0" borderId="37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37" borderId="69" xfId="0" applyFont="1" applyFill="1" applyBorder="1" applyAlignment="1">
      <alignment horizontal="center"/>
    </xf>
    <xf numFmtId="164" fontId="14" fillId="37" borderId="37" xfId="0" applyNumberFormat="1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164" fontId="33" fillId="37" borderId="37" xfId="0" applyNumberFormat="1" applyFont="1" applyFill="1" applyBorder="1" applyAlignment="1">
      <alignment horizontal="center" vertical="center"/>
    </xf>
    <xf numFmtId="164" fontId="32" fillId="0" borderId="37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164" fontId="14" fillId="35" borderId="37" xfId="0" applyNumberFormat="1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/>
    </xf>
    <xf numFmtId="164" fontId="34" fillId="32" borderId="37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wrapText="1"/>
    </xf>
    <xf numFmtId="0" fontId="14" fillId="38" borderId="10" xfId="0" applyFont="1" applyFill="1" applyBorder="1" applyAlignment="1">
      <alignment horizontal="center" vertical="center"/>
    </xf>
    <xf numFmtId="164" fontId="14" fillId="38" borderId="37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4" fontId="35" fillId="0" borderId="67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77" fillId="0" borderId="52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164" fontId="18" fillId="0" borderId="42" xfId="0" applyNumberFormat="1" applyFont="1" applyFill="1" applyBorder="1" applyAlignment="1">
      <alignment horizontal="center" vertical="center"/>
    </xf>
    <xf numFmtId="164" fontId="78" fillId="0" borderId="52" xfId="0" applyNumberFormat="1" applyFont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I-III negyedév Polg Hiv" xfId="54"/>
    <cellStyle name="Normál_Másolat eredetije422(2)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="85" zoomScaleNormal="85" zoomScalePageLayoutView="0" workbookViewId="0" topLeftCell="A10">
      <selection activeCell="D16" sqref="D16"/>
    </sheetView>
  </sheetViews>
  <sheetFormatPr defaultColWidth="9.140625" defaultRowHeight="15"/>
  <cols>
    <col min="1" max="1" width="13.140625" style="2" customWidth="1"/>
    <col min="2" max="2" width="70.140625" style="2" customWidth="1"/>
    <col min="3" max="3" width="20.57421875" style="18" customWidth="1"/>
    <col min="4" max="4" width="42.8515625" style="1" customWidth="1"/>
    <col min="5" max="16384" width="9.140625" style="1" customWidth="1"/>
  </cols>
  <sheetData>
    <row r="1" ht="15.75" thickBot="1">
      <c r="C1" s="18" t="s">
        <v>21</v>
      </c>
    </row>
    <row r="2" spans="1:3" s="27" customFormat="1" ht="98.25" customHeight="1" thickTop="1">
      <c r="A2" s="31"/>
      <c r="B2" s="10" t="s">
        <v>8</v>
      </c>
      <c r="C2" s="28" t="s">
        <v>117</v>
      </c>
    </row>
    <row r="3" spans="1:3" s="27" customFormat="1" ht="15">
      <c r="A3" s="25"/>
      <c r="B3" s="11"/>
      <c r="C3" s="25" t="s">
        <v>172</v>
      </c>
    </row>
    <row r="4" spans="1:3" ht="15">
      <c r="A4" s="5"/>
      <c r="B4" s="4" t="s">
        <v>12</v>
      </c>
      <c r="C4" s="16">
        <v>15817000</v>
      </c>
    </row>
    <row r="5" spans="1:3" ht="15">
      <c r="A5" s="5"/>
      <c r="B5" s="4" t="s">
        <v>118</v>
      </c>
      <c r="C5" s="16">
        <v>9690000</v>
      </c>
    </row>
    <row r="6" spans="1:3" ht="15">
      <c r="A6" s="5"/>
      <c r="B6" s="4" t="s">
        <v>119</v>
      </c>
      <c r="C6" s="16">
        <v>105000000</v>
      </c>
    </row>
    <row r="7" spans="1:3" ht="15">
      <c r="A7" s="5"/>
      <c r="B7" s="4" t="s">
        <v>13</v>
      </c>
      <c r="C7" s="16">
        <v>300000</v>
      </c>
    </row>
    <row r="8" spans="1:3" ht="15">
      <c r="A8" s="5"/>
      <c r="B8" s="4" t="s">
        <v>14</v>
      </c>
      <c r="C8" s="16">
        <v>1600000</v>
      </c>
    </row>
    <row r="9" spans="1:3" ht="15">
      <c r="A9" s="5"/>
      <c r="B9" s="4" t="s">
        <v>15</v>
      </c>
      <c r="C9" s="16">
        <v>5511000</v>
      </c>
    </row>
    <row r="10" spans="1:3" ht="15">
      <c r="A10" s="5"/>
      <c r="B10" s="4" t="s">
        <v>16</v>
      </c>
      <c r="C10" s="16">
        <v>75000</v>
      </c>
    </row>
    <row r="11" spans="1:3" ht="15">
      <c r="A11" s="5"/>
      <c r="B11" s="4" t="s">
        <v>17</v>
      </c>
      <c r="C11" s="16">
        <v>400000</v>
      </c>
    </row>
    <row r="12" spans="1:3" ht="19.5" thickBot="1">
      <c r="A12" s="49" t="s">
        <v>54</v>
      </c>
      <c r="B12" s="6" t="s">
        <v>55</v>
      </c>
      <c r="C12" s="7">
        <f>SUM(C4:C11)</f>
        <v>138393000</v>
      </c>
    </row>
    <row r="13" ht="15.75" thickTop="1"/>
    <row r="14" ht="15.75" thickBot="1"/>
    <row r="15" spans="1:3" ht="57.75" thickTop="1">
      <c r="A15" s="31"/>
      <c r="B15" s="10" t="s">
        <v>8</v>
      </c>
      <c r="C15" s="28" t="s">
        <v>220</v>
      </c>
    </row>
    <row r="16" spans="1:4" ht="105">
      <c r="A16" s="5"/>
      <c r="B16" s="4" t="s">
        <v>226</v>
      </c>
      <c r="C16" s="231">
        <v>6963244</v>
      </c>
      <c r="D16" s="232" t="s">
        <v>227</v>
      </c>
    </row>
    <row r="17" spans="1:4" ht="15">
      <c r="A17" s="5"/>
      <c r="B17" s="4" t="s">
        <v>221</v>
      </c>
      <c r="C17" s="233">
        <v>52458376</v>
      </c>
      <c r="D17"/>
    </row>
    <row r="18" spans="1:4" ht="15">
      <c r="A18" s="5"/>
      <c r="B18" s="4" t="s">
        <v>222</v>
      </c>
      <c r="C18" s="233">
        <f>SUM(C19+C20)</f>
        <v>18312053</v>
      </c>
      <c r="D18"/>
    </row>
    <row r="19" spans="1:4" ht="15">
      <c r="A19" s="5"/>
      <c r="B19" s="235" t="s">
        <v>224</v>
      </c>
      <c r="C19" s="236">
        <v>3000000</v>
      </c>
      <c r="D19"/>
    </row>
    <row r="20" spans="1:4" ht="15">
      <c r="A20" s="5"/>
      <c r="B20" s="235" t="s">
        <v>225</v>
      </c>
      <c r="C20" s="236">
        <v>15312053</v>
      </c>
      <c r="D20"/>
    </row>
    <row r="21" spans="1:4" ht="15">
      <c r="A21" s="5"/>
      <c r="B21" s="4" t="s">
        <v>223</v>
      </c>
      <c r="C21" s="234">
        <v>2380320</v>
      </c>
      <c r="D21"/>
    </row>
    <row r="22" spans="1:3" ht="15">
      <c r="A22" s="5"/>
      <c r="B22" s="4"/>
      <c r="C22" s="16"/>
    </row>
    <row r="23" spans="1:3" ht="15">
      <c r="A23" s="5"/>
      <c r="B23" s="4"/>
      <c r="C23" s="16"/>
    </row>
    <row r="24" spans="1:3" ht="19.5" thickBot="1">
      <c r="A24" s="49" t="s">
        <v>54</v>
      </c>
      <c r="B24" s="6" t="s">
        <v>228</v>
      </c>
      <c r="C24" s="7">
        <f>SUM(C16+C17+C18+C21)</f>
        <v>80113993</v>
      </c>
    </row>
    <row r="25" ht="15.7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1.140625" style="0" customWidth="1"/>
    <col min="2" max="2" width="46.8515625" style="0" bestFit="1" customWidth="1"/>
    <col min="3" max="3" width="16.57421875" style="0" bestFit="1" customWidth="1"/>
  </cols>
  <sheetData>
    <row r="1" spans="1:3" ht="87.75" customHeight="1" thickBot="1">
      <c r="A1" s="127"/>
      <c r="B1" s="106" t="s">
        <v>23</v>
      </c>
      <c r="C1" s="128" t="s">
        <v>249</v>
      </c>
    </row>
    <row r="2" spans="1:3" ht="16.5" thickBot="1" thickTop="1">
      <c r="A2" s="138"/>
      <c r="B2" s="33"/>
      <c r="C2" s="134">
        <v>2017</v>
      </c>
    </row>
    <row r="3" spans="1:3" s="20" customFormat="1" ht="16.5" thickTop="1">
      <c r="A3" s="129"/>
      <c r="B3" s="22" t="s">
        <v>32</v>
      </c>
      <c r="C3" s="130">
        <v>3500000</v>
      </c>
    </row>
    <row r="4" spans="1:3" s="65" customFormat="1" ht="15.75">
      <c r="A4" s="109" t="s">
        <v>57</v>
      </c>
      <c r="B4" s="50" t="s">
        <v>5</v>
      </c>
      <c r="C4" s="97">
        <f>SUM(C3:C3)</f>
        <v>3500000</v>
      </c>
    </row>
    <row r="5" spans="1:3" s="20" customFormat="1" ht="15.75">
      <c r="A5" s="129"/>
      <c r="B5" s="22" t="s">
        <v>26</v>
      </c>
      <c r="C5" s="130">
        <v>945000</v>
      </c>
    </row>
    <row r="6" spans="1:3" s="48" customFormat="1" ht="15.75">
      <c r="A6" s="109" t="s">
        <v>58</v>
      </c>
      <c r="B6" s="60" t="s">
        <v>74</v>
      </c>
      <c r="C6" s="97">
        <f>SUM(C5)</f>
        <v>945000</v>
      </c>
    </row>
    <row r="7" spans="1:3" ht="19.5" thickBot="1">
      <c r="A7" s="137"/>
      <c r="B7" s="119" t="s">
        <v>2</v>
      </c>
      <c r="C7" s="120">
        <f>SUM(C6+C4)</f>
        <v>4445000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2.00390625" style="0" customWidth="1"/>
    <col min="2" max="2" width="48.28125" style="0" customWidth="1"/>
    <col min="3" max="3" width="21.8515625" style="0" customWidth="1"/>
  </cols>
  <sheetData>
    <row r="1" spans="1:3" ht="102.75" customHeight="1" thickBot="1">
      <c r="A1" s="127"/>
      <c r="B1" s="106" t="s">
        <v>23</v>
      </c>
      <c r="C1" s="128" t="s">
        <v>250</v>
      </c>
    </row>
    <row r="2" spans="1:3" ht="15.75" thickBot="1">
      <c r="A2" s="82"/>
      <c r="B2" s="147"/>
      <c r="C2" s="221">
        <v>2017</v>
      </c>
    </row>
    <row r="3" spans="1:3" ht="15.75">
      <c r="A3" s="162"/>
      <c r="B3" s="71" t="s">
        <v>139</v>
      </c>
      <c r="C3" s="163">
        <v>15000000</v>
      </c>
    </row>
    <row r="4" spans="1:3" ht="19.5" thickBot="1">
      <c r="A4" s="118"/>
      <c r="B4" s="119" t="s">
        <v>2</v>
      </c>
      <c r="C4" s="120">
        <f>SUM(C3:C3)</f>
        <v>15000000</v>
      </c>
    </row>
    <row r="5" spans="1:3" ht="15.75">
      <c r="A5" s="162"/>
      <c r="B5" s="71" t="s">
        <v>164</v>
      </c>
      <c r="C5" s="163">
        <v>253064946</v>
      </c>
    </row>
    <row r="6" spans="1:3" ht="19.5" thickBot="1">
      <c r="A6" s="118"/>
      <c r="B6" s="119" t="s">
        <v>2</v>
      </c>
      <c r="C6" s="120">
        <f>SUM(C5)</f>
        <v>253064946</v>
      </c>
    </row>
    <row r="9" ht="15.75" thickBot="1"/>
    <row r="10" spans="1:3" ht="72" thickBot="1">
      <c r="A10" s="127"/>
      <c r="B10" s="106" t="s">
        <v>23</v>
      </c>
      <c r="C10" s="128" t="s">
        <v>250</v>
      </c>
    </row>
    <row r="11" spans="1:3" ht="15.75" thickBot="1">
      <c r="A11" s="82"/>
      <c r="B11" s="147"/>
      <c r="C11" s="221">
        <v>2017</v>
      </c>
    </row>
    <row r="12" spans="1:3" s="281" customFormat="1" ht="15.75">
      <c r="A12" s="278"/>
      <c r="B12" s="279" t="s">
        <v>230</v>
      </c>
      <c r="C12" s="280">
        <v>73648000</v>
      </c>
    </row>
    <row r="13" spans="1:3" s="281" customFormat="1" ht="15.75">
      <c r="A13" s="278"/>
      <c r="B13" s="279" t="s">
        <v>231</v>
      </c>
      <c r="C13" s="280">
        <v>28681000</v>
      </c>
    </row>
    <row r="14" spans="1:3" s="226" customFormat="1" ht="15.75">
      <c r="A14" s="237"/>
      <c r="B14" s="282" t="s">
        <v>266</v>
      </c>
      <c r="C14" s="284">
        <f>SUM(C12:C13)</f>
        <v>102329000</v>
      </c>
    </row>
    <row r="15" spans="1:3" s="226" customFormat="1" ht="15.75">
      <c r="A15" s="162"/>
      <c r="B15" s="282" t="s">
        <v>232</v>
      </c>
      <c r="C15" s="283">
        <v>57968000</v>
      </c>
    </row>
    <row r="16" spans="1:3" ht="19.5" thickBot="1">
      <c r="A16" s="118"/>
      <c r="B16" s="119" t="s">
        <v>2</v>
      </c>
      <c r="C16" s="120">
        <f>SUM(C14:C15)</f>
        <v>160297000</v>
      </c>
    </row>
    <row r="18" ht="15.75" thickBot="1"/>
    <row r="19" spans="1:3" ht="72" thickBot="1">
      <c r="A19" s="127"/>
      <c r="B19" s="106" t="s">
        <v>23</v>
      </c>
      <c r="C19" s="128" t="s">
        <v>133</v>
      </c>
    </row>
    <row r="20" spans="1:3" ht="15.75" thickBot="1">
      <c r="A20" s="82"/>
      <c r="B20" s="147"/>
      <c r="C20" s="221">
        <v>2017</v>
      </c>
    </row>
    <row r="21" spans="1:3" ht="15.75">
      <c r="A21" s="237"/>
      <c r="B21" s="241" t="s">
        <v>234</v>
      </c>
      <c r="C21" s="238">
        <v>2850000</v>
      </c>
    </row>
    <row r="22" spans="1:3" ht="19.5" thickBot="1">
      <c r="A22" s="118"/>
      <c r="B22" s="119" t="s">
        <v>2</v>
      </c>
      <c r="C22" s="120">
        <f>SUM(C21:C21)</f>
        <v>2850000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3">
      <selection activeCell="C10" sqref="C10"/>
    </sheetView>
  </sheetViews>
  <sheetFormatPr defaultColWidth="9.140625" defaultRowHeight="15"/>
  <cols>
    <col min="1" max="1" width="17.7109375" style="2" bestFit="1" customWidth="1"/>
    <col min="2" max="2" width="72.421875" style="12" customWidth="1"/>
    <col min="3" max="3" width="22.57421875" style="18" customWidth="1"/>
  </cols>
  <sheetData>
    <row r="1" ht="20.25" customHeight="1" thickBot="1">
      <c r="C1" s="18" t="s">
        <v>21</v>
      </c>
    </row>
    <row r="2" spans="1:3" ht="98.25" customHeight="1" thickBot="1">
      <c r="A2" s="105"/>
      <c r="B2" s="106" t="s">
        <v>23</v>
      </c>
      <c r="C2" s="128" t="s">
        <v>251</v>
      </c>
    </row>
    <row r="3" spans="1:3" ht="26.25" customHeight="1" thickBot="1" thickTop="1">
      <c r="A3" s="138"/>
      <c r="B3" s="33"/>
      <c r="C3" s="134">
        <v>2017</v>
      </c>
    </row>
    <row r="4" spans="1:3" ht="16.5" thickTop="1">
      <c r="A4" s="129"/>
      <c r="B4" s="22" t="s">
        <v>124</v>
      </c>
      <c r="C4" s="130">
        <v>735000</v>
      </c>
    </row>
    <row r="5" spans="1:3" ht="15.75">
      <c r="A5" s="129"/>
      <c r="B5" s="22" t="s">
        <v>98</v>
      </c>
      <c r="C5" s="130">
        <v>12000</v>
      </c>
    </row>
    <row r="6" spans="1:3" ht="15.75">
      <c r="A6" s="129"/>
      <c r="B6" s="22" t="s">
        <v>125</v>
      </c>
      <c r="C6" s="130">
        <v>110000</v>
      </c>
    </row>
    <row r="7" spans="1:3" ht="15.75">
      <c r="A7" s="129"/>
      <c r="B7" s="22" t="s">
        <v>194</v>
      </c>
      <c r="C7" s="130">
        <v>975000</v>
      </c>
    </row>
    <row r="8" spans="1:3" s="45" customFormat="1" ht="18" customHeight="1">
      <c r="A8" s="109" t="s">
        <v>76</v>
      </c>
      <c r="B8" s="50" t="s">
        <v>37</v>
      </c>
      <c r="C8" s="97">
        <f>SUM(C4:C7)</f>
        <v>1832000</v>
      </c>
    </row>
    <row r="9" spans="1:3" ht="15.75">
      <c r="A9" s="129"/>
      <c r="B9" s="22" t="s">
        <v>134</v>
      </c>
      <c r="C9" s="130">
        <v>7600000</v>
      </c>
    </row>
    <row r="10" spans="1:3" ht="21.75" customHeight="1">
      <c r="A10" s="109" t="s">
        <v>66</v>
      </c>
      <c r="B10" s="50" t="s">
        <v>67</v>
      </c>
      <c r="C10" s="97">
        <f>SUM(C9)</f>
        <v>7600000</v>
      </c>
    </row>
    <row r="11" spans="1:3" ht="15.75">
      <c r="A11" s="129"/>
      <c r="B11" s="22" t="s">
        <v>38</v>
      </c>
      <c r="C11" s="130">
        <v>2040000</v>
      </c>
    </row>
    <row r="12" spans="1:3" ht="15.75">
      <c r="A12" s="109" t="s">
        <v>68</v>
      </c>
      <c r="B12" s="50" t="s">
        <v>39</v>
      </c>
      <c r="C12" s="97">
        <f>SUM(C11)</f>
        <v>2040000</v>
      </c>
    </row>
    <row r="13" spans="1:3" ht="15.75">
      <c r="A13" s="135"/>
      <c r="B13" s="58" t="s">
        <v>77</v>
      </c>
      <c r="C13" s="111">
        <f>SUM(C12+C10+C8)</f>
        <v>11472000</v>
      </c>
    </row>
    <row r="14" spans="1:3" s="29" customFormat="1" ht="15.75">
      <c r="A14" s="192"/>
      <c r="B14" s="22" t="s">
        <v>135</v>
      </c>
      <c r="C14" s="130">
        <v>1000000</v>
      </c>
    </row>
    <row r="15" spans="1:3" ht="15.75">
      <c r="A15" s="129"/>
      <c r="B15" s="22" t="s">
        <v>28</v>
      </c>
      <c r="C15" s="130">
        <v>660000</v>
      </c>
    </row>
    <row r="16" spans="1:3" ht="15.75">
      <c r="A16" s="129"/>
      <c r="B16" s="22" t="s">
        <v>192</v>
      </c>
      <c r="C16" s="130">
        <v>85000</v>
      </c>
    </row>
    <row r="17" spans="1:3" ht="15.75">
      <c r="A17" s="129"/>
      <c r="B17" s="22" t="s">
        <v>127</v>
      </c>
      <c r="C17" s="130">
        <v>260000</v>
      </c>
    </row>
    <row r="18" spans="1:3" ht="15.75">
      <c r="A18" s="109" t="s">
        <v>62</v>
      </c>
      <c r="B18" s="50" t="s">
        <v>30</v>
      </c>
      <c r="C18" s="97">
        <f>SUM(C14:C17)</f>
        <v>2005000</v>
      </c>
    </row>
    <row r="19" spans="1:3" ht="15.75">
      <c r="A19" s="129"/>
      <c r="B19" s="22" t="s">
        <v>32</v>
      </c>
      <c r="C19" s="130">
        <v>150000</v>
      </c>
    </row>
    <row r="20" spans="1:3" ht="15.75">
      <c r="A20" s="129"/>
      <c r="B20" s="22" t="s">
        <v>136</v>
      </c>
      <c r="C20" s="130">
        <v>50000</v>
      </c>
    </row>
    <row r="21" spans="1:3" ht="15.75">
      <c r="A21" s="129"/>
      <c r="B21" s="22" t="s">
        <v>33</v>
      </c>
      <c r="C21" s="130">
        <v>50000</v>
      </c>
    </row>
    <row r="22" spans="1:3" ht="15.75">
      <c r="A22" s="129"/>
      <c r="B22" s="22" t="s">
        <v>110</v>
      </c>
      <c r="C22" s="130">
        <v>100000</v>
      </c>
    </row>
    <row r="23" spans="1:3" ht="15.75">
      <c r="A23" s="129"/>
      <c r="B23" s="22" t="s">
        <v>130</v>
      </c>
      <c r="C23" s="130">
        <v>250000</v>
      </c>
    </row>
    <row r="24" spans="1:3" ht="15.75">
      <c r="A24" s="129"/>
      <c r="B24" s="22" t="s">
        <v>137</v>
      </c>
      <c r="C24" s="130">
        <v>500000</v>
      </c>
    </row>
    <row r="25" spans="1:3" ht="15.75">
      <c r="A25" s="129"/>
      <c r="B25" s="22" t="s">
        <v>138</v>
      </c>
      <c r="C25" s="130">
        <v>4000000</v>
      </c>
    </row>
    <row r="26" spans="1:3" ht="15.75">
      <c r="A26" s="109" t="s">
        <v>57</v>
      </c>
      <c r="B26" s="50" t="s">
        <v>5</v>
      </c>
      <c r="C26" s="97">
        <f>SUM(C19:C25)</f>
        <v>5100000</v>
      </c>
    </row>
    <row r="27" spans="1:3" ht="15.75">
      <c r="A27" s="129"/>
      <c r="B27" s="22" t="s">
        <v>26</v>
      </c>
      <c r="C27" s="130">
        <v>1300000</v>
      </c>
    </row>
    <row r="28" spans="1:3" ht="15.75">
      <c r="A28" s="129"/>
      <c r="B28" s="22" t="s">
        <v>36</v>
      </c>
      <c r="C28" s="130">
        <v>300000</v>
      </c>
    </row>
    <row r="29" spans="1:3" ht="15.75">
      <c r="A29" s="109" t="s">
        <v>58</v>
      </c>
      <c r="B29" s="60" t="s">
        <v>74</v>
      </c>
      <c r="C29" s="97">
        <f>SUM(C27:C28)</f>
        <v>1600000</v>
      </c>
    </row>
    <row r="30" spans="1:3" ht="15.75">
      <c r="A30" s="131" t="s">
        <v>63</v>
      </c>
      <c r="B30" s="58" t="s">
        <v>75</v>
      </c>
      <c r="C30" s="111">
        <f>SUM(C29+C26+C18)</f>
        <v>8705000</v>
      </c>
    </row>
    <row r="31" spans="1:3" ht="15.75">
      <c r="A31" s="136"/>
      <c r="B31" s="22" t="s">
        <v>235</v>
      </c>
      <c r="C31" s="130">
        <v>4380000</v>
      </c>
    </row>
    <row r="32" spans="1:3" ht="15.75">
      <c r="A32" s="136"/>
      <c r="B32" s="22" t="s">
        <v>99</v>
      </c>
      <c r="C32" s="130">
        <v>1620000</v>
      </c>
    </row>
    <row r="33" spans="1:3" ht="15.75">
      <c r="A33" s="131" t="s">
        <v>73</v>
      </c>
      <c r="B33" s="58" t="s">
        <v>100</v>
      </c>
      <c r="C33" s="111">
        <f>SUM(C31:C32)</f>
        <v>6000000</v>
      </c>
    </row>
    <row r="34" spans="1:3" ht="19.5" thickBot="1">
      <c r="A34" s="137"/>
      <c r="B34" s="119" t="s">
        <v>2</v>
      </c>
      <c r="C34" s="120">
        <f>SUM(C13+C30+C33)</f>
        <v>26177000</v>
      </c>
    </row>
    <row r="35" spans="1:3" s="202" customFormat="1" ht="15.75">
      <c r="A35" s="212"/>
      <c r="B35" s="210" t="s">
        <v>165</v>
      </c>
      <c r="C35" s="211">
        <v>470000</v>
      </c>
    </row>
    <row r="36" spans="1:3" ht="19.5" thickBot="1">
      <c r="A36" s="137"/>
      <c r="B36" s="158" t="s">
        <v>47</v>
      </c>
      <c r="C36" s="120">
        <f>SUM(C35)</f>
        <v>470000</v>
      </c>
    </row>
    <row r="37" spans="1:4" ht="15">
      <c r="A37" s="14"/>
      <c r="B37" s="15"/>
      <c r="C37" s="17"/>
      <c r="D37" t="s">
        <v>191</v>
      </c>
    </row>
    <row r="38" spans="2:3" ht="15.75">
      <c r="B38" s="62" t="s">
        <v>193</v>
      </c>
      <c r="C38" s="63">
        <v>1</v>
      </c>
    </row>
    <row r="39" spans="2:3" ht="15">
      <c r="B39" s="12" t="s">
        <v>264</v>
      </c>
      <c r="C39" s="18">
        <v>1</v>
      </c>
    </row>
    <row r="40" spans="2:3" ht="15">
      <c r="B40" s="12" t="s">
        <v>265</v>
      </c>
      <c r="C40" s="277">
        <f>SUM(C38:C39)</f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4.57421875" style="0" customWidth="1"/>
    <col min="2" max="2" width="35.421875" style="47" bestFit="1" customWidth="1"/>
    <col min="3" max="3" width="31.140625" style="0" customWidth="1"/>
  </cols>
  <sheetData>
    <row r="1" spans="1:3" ht="77.25" customHeight="1" thickBot="1">
      <c r="A1" s="127"/>
      <c r="B1" s="151" t="s">
        <v>23</v>
      </c>
      <c r="C1" s="128" t="s">
        <v>233</v>
      </c>
    </row>
    <row r="2" spans="1:3" ht="16.5" thickBot="1" thickTop="1">
      <c r="A2" s="152"/>
      <c r="B2" s="240"/>
      <c r="C2" s="153" t="s">
        <v>195</v>
      </c>
    </row>
    <row r="3" spans="1:3" s="226" customFormat="1" ht="32.25" thickTop="1">
      <c r="A3" s="224"/>
      <c r="B3" s="217" t="s">
        <v>202</v>
      </c>
      <c r="C3" s="225">
        <v>750000</v>
      </c>
    </row>
    <row r="4" spans="1:3" s="226" customFormat="1" ht="15.75">
      <c r="A4" s="224" t="s">
        <v>199</v>
      </c>
      <c r="B4" s="217" t="s">
        <v>203</v>
      </c>
      <c r="C4" s="225">
        <v>500000</v>
      </c>
    </row>
    <row r="5" spans="1:3" s="226" customFormat="1" ht="15.75">
      <c r="A5" s="227"/>
      <c r="B5" s="217" t="s">
        <v>204</v>
      </c>
      <c r="C5" s="225">
        <f>SUM(C6+C7+C8+C9)</f>
        <v>1700000</v>
      </c>
    </row>
    <row r="6" spans="1:3" s="209" customFormat="1" ht="12">
      <c r="A6" s="222"/>
      <c r="B6" s="228" t="s">
        <v>202</v>
      </c>
      <c r="C6" s="223">
        <v>600000</v>
      </c>
    </row>
    <row r="7" spans="1:3" s="209" customFormat="1" ht="12">
      <c r="A7" s="222"/>
      <c r="B7" s="229" t="s">
        <v>147</v>
      </c>
      <c r="C7" s="223">
        <v>300000</v>
      </c>
    </row>
    <row r="8" spans="1:3" s="209" customFormat="1" ht="12">
      <c r="A8" s="222"/>
      <c r="B8" s="230" t="s">
        <v>282</v>
      </c>
      <c r="C8" s="223">
        <v>500000</v>
      </c>
    </row>
    <row r="9" spans="1:3" s="209" customFormat="1" ht="12">
      <c r="A9" s="222"/>
      <c r="B9" s="230" t="s">
        <v>205</v>
      </c>
      <c r="C9" s="223">
        <v>300000</v>
      </c>
    </row>
    <row r="10" spans="1:3" s="226" customFormat="1" ht="15.75">
      <c r="A10" s="224" t="s">
        <v>201</v>
      </c>
      <c r="B10" s="217" t="s">
        <v>200</v>
      </c>
      <c r="C10" s="225">
        <v>50000</v>
      </c>
    </row>
    <row r="11" spans="1:3" s="226" customFormat="1" ht="47.25">
      <c r="A11" s="227" t="s">
        <v>198</v>
      </c>
      <c r="B11" s="217" t="s">
        <v>196</v>
      </c>
      <c r="C11" s="225">
        <v>2000000</v>
      </c>
    </row>
    <row r="12" spans="1:3" s="226" customFormat="1" ht="47.25">
      <c r="A12" s="227" t="s">
        <v>198</v>
      </c>
      <c r="B12" s="217" t="s">
        <v>197</v>
      </c>
      <c r="C12" s="225">
        <v>1000000</v>
      </c>
    </row>
    <row r="13" spans="1:3" s="65" customFormat="1" ht="15">
      <c r="A13" s="156" t="s">
        <v>70</v>
      </c>
      <c r="B13" s="68" t="s">
        <v>88</v>
      </c>
      <c r="C13" s="157">
        <f>SUM(C3+C4+C5+C11+C12+C10)</f>
        <v>6000000</v>
      </c>
    </row>
    <row r="14" spans="1:3" ht="19.5" thickBot="1">
      <c r="A14" s="137"/>
      <c r="B14" s="158" t="s">
        <v>2</v>
      </c>
      <c r="C14" s="120">
        <f>SUM(C13)</f>
        <v>6000000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9">
      <selection activeCell="C39" sqref="C39"/>
    </sheetView>
  </sheetViews>
  <sheetFormatPr defaultColWidth="9.140625" defaultRowHeight="15"/>
  <cols>
    <col min="1" max="1" width="17.7109375" style="2" bestFit="1" customWidth="1"/>
    <col min="2" max="2" width="72.421875" style="12" customWidth="1"/>
    <col min="3" max="3" width="17.28125" style="18" customWidth="1"/>
  </cols>
  <sheetData>
    <row r="1" ht="15.75" thickBot="1">
      <c r="C1" s="18" t="s">
        <v>21</v>
      </c>
    </row>
    <row r="2" spans="1:3" ht="60.75" thickBot="1">
      <c r="A2" s="105"/>
      <c r="B2" s="106" t="s">
        <v>23</v>
      </c>
      <c r="C2" s="133" t="s">
        <v>252</v>
      </c>
    </row>
    <row r="3" spans="1:3" ht="16.5" thickBot="1" thickTop="1">
      <c r="A3" s="160"/>
      <c r="B3" s="159"/>
      <c r="C3" s="134">
        <v>2017</v>
      </c>
    </row>
    <row r="4" spans="1:3" ht="15.75">
      <c r="A4" s="149"/>
      <c r="B4" s="22" t="s">
        <v>96</v>
      </c>
      <c r="C4" s="130">
        <v>3789000</v>
      </c>
    </row>
    <row r="5" spans="1:3" ht="15.75">
      <c r="A5" s="129"/>
      <c r="B5" s="22" t="s">
        <v>124</v>
      </c>
      <c r="C5" s="130">
        <v>250000</v>
      </c>
    </row>
    <row r="6" spans="1:3" ht="15.75">
      <c r="A6" s="129"/>
      <c r="B6" s="22" t="s">
        <v>97</v>
      </c>
      <c r="C6" s="130">
        <v>30000</v>
      </c>
    </row>
    <row r="7" spans="1:3" s="65" customFormat="1" ht="15.75">
      <c r="A7" s="109" t="s">
        <v>76</v>
      </c>
      <c r="B7" s="50" t="s">
        <v>79</v>
      </c>
      <c r="C7" s="97">
        <f>SUM(C4:C6)</f>
        <v>4069000</v>
      </c>
    </row>
    <row r="8" spans="1:3" ht="15.75">
      <c r="A8" s="129"/>
      <c r="B8" s="22" t="s">
        <v>38</v>
      </c>
      <c r="C8" s="130">
        <v>1010000</v>
      </c>
    </row>
    <row r="9" spans="1:3" s="57" customFormat="1" ht="15.75">
      <c r="A9" s="109" t="s">
        <v>68</v>
      </c>
      <c r="B9" s="50" t="s">
        <v>39</v>
      </c>
      <c r="C9" s="97">
        <f>SUM(C8)</f>
        <v>1010000</v>
      </c>
    </row>
    <row r="10" spans="1:3" s="57" customFormat="1" ht="15.75">
      <c r="A10" s="110" t="s">
        <v>78</v>
      </c>
      <c r="B10" s="58" t="s">
        <v>37</v>
      </c>
      <c r="C10" s="111">
        <f>SUM(C9+C7)</f>
        <v>5079000</v>
      </c>
    </row>
    <row r="11" spans="1:4" ht="15.75">
      <c r="A11" s="129"/>
      <c r="B11" s="22" t="s">
        <v>25</v>
      </c>
      <c r="C11" s="130">
        <v>6000</v>
      </c>
      <c r="D11" s="20"/>
    </row>
    <row r="12" spans="1:3" ht="15.75">
      <c r="A12" s="129"/>
      <c r="B12" s="22" t="s">
        <v>28</v>
      </c>
      <c r="C12" s="130">
        <v>250000</v>
      </c>
    </row>
    <row r="13" spans="1:3" ht="15.75">
      <c r="A13" s="129"/>
      <c r="B13" s="22" t="s">
        <v>50</v>
      </c>
      <c r="C13" s="130">
        <v>45000</v>
      </c>
    </row>
    <row r="14" spans="1:3" s="38" customFormat="1" ht="15.75">
      <c r="A14" s="129"/>
      <c r="B14" s="22" t="s">
        <v>29</v>
      </c>
      <c r="C14" s="130">
        <v>45000</v>
      </c>
    </row>
    <row r="15" spans="1:3" ht="15.75">
      <c r="A15" s="129"/>
      <c r="B15" s="22" t="s">
        <v>145</v>
      </c>
      <c r="C15" s="130">
        <v>30000</v>
      </c>
    </row>
    <row r="16" spans="1:3" s="65" customFormat="1" ht="15.75">
      <c r="A16" s="109" t="s">
        <v>62</v>
      </c>
      <c r="B16" s="50" t="s">
        <v>30</v>
      </c>
      <c r="C16" s="97">
        <f>SUM(C11:C15)</f>
        <v>376000</v>
      </c>
    </row>
    <row r="17" spans="1:3" s="20" customFormat="1" ht="15.75">
      <c r="A17" s="129"/>
      <c r="B17" s="22" t="s">
        <v>51</v>
      </c>
      <c r="C17" s="130">
        <v>120000</v>
      </c>
    </row>
    <row r="18" spans="1:3" s="20" customFormat="1" ht="15.75">
      <c r="A18" s="109" t="s">
        <v>56</v>
      </c>
      <c r="B18" s="50" t="s">
        <v>89</v>
      </c>
      <c r="C18" s="97">
        <f>SUM(C17)</f>
        <v>120000</v>
      </c>
    </row>
    <row r="19" spans="1:3" ht="15.75">
      <c r="A19" s="129"/>
      <c r="B19" s="22" t="s">
        <v>19</v>
      </c>
      <c r="C19" s="130">
        <v>1000000</v>
      </c>
    </row>
    <row r="20" spans="1:3" ht="15.75">
      <c r="A20" s="129"/>
      <c r="B20" s="22" t="s">
        <v>32</v>
      </c>
      <c r="C20" s="130">
        <v>150000</v>
      </c>
    </row>
    <row r="21" spans="1:3" ht="15.75">
      <c r="A21" s="129"/>
      <c r="B21" s="22" t="s">
        <v>33</v>
      </c>
      <c r="C21" s="130">
        <v>600000</v>
      </c>
    </row>
    <row r="22" spans="1:3" ht="15.75">
      <c r="A22" s="129"/>
      <c r="B22" s="22" t="s">
        <v>34</v>
      </c>
      <c r="C22" s="130">
        <v>120000</v>
      </c>
    </row>
    <row r="23" spans="1:3" ht="15.75">
      <c r="A23" s="129"/>
      <c r="B23" s="22" t="s">
        <v>52</v>
      </c>
      <c r="C23" s="130">
        <v>1500000</v>
      </c>
    </row>
    <row r="24" spans="1:3" s="65" customFormat="1" ht="15.75">
      <c r="A24" s="109" t="s">
        <v>57</v>
      </c>
      <c r="B24" s="50" t="s">
        <v>5</v>
      </c>
      <c r="C24" s="97">
        <f>SUM(C19:C23)</f>
        <v>3370000</v>
      </c>
    </row>
    <row r="25" spans="1:3" ht="15.75">
      <c r="A25" s="129"/>
      <c r="B25" s="22" t="s">
        <v>26</v>
      </c>
      <c r="C25" s="130">
        <v>1144000</v>
      </c>
    </row>
    <row r="26" spans="1:3" s="65" customFormat="1" ht="15.75">
      <c r="A26" s="109" t="s">
        <v>58</v>
      </c>
      <c r="B26" s="50" t="s">
        <v>4</v>
      </c>
      <c r="C26" s="97">
        <f>SUM(C25:C25)</f>
        <v>1144000</v>
      </c>
    </row>
    <row r="27" spans="1:3" ht="15.75">
      <c r="A27" s="131" t="s">
        <v>63</v>
      </c>
      <c r="B27" s="58" t="s">
        <v>90</v>
      </c>
      <c r="C27" s="111">
        <f>SUM(C26+C24+C18+C16)</f>
        <v>5010000</v>
      </c>
    </row>
    <row r="28" spans="1:3" ht="15.75">
      <c r="A28" s="136"/>
      <c r="B28" s="22" t="s">
        <v>107</v>
      </c>
      <c r="C28" s="130">
        <v>1000000</v>
      </c>
    </row>
    <row r="29" spans="1:3" ht="15.75">
      <c r="A29" s="136"/>
      <c r="B29" s="22" t="s">
        <v>108</v>
      </c>
      <c r="C29" s="130">
        <v>270000</v>
      </c>
    </row>
    <row r="30" spans="1:3" ht="15.75">
      <c r="A30" s="131"/>
      <c r="B30" s="58" t="s">
        <v>104</v>
      </c>
      <c r="C30" s="111">
        <f>SUM(C28+C29)</f>
        <v>1270000</v>
      </c>
    </row>
    <row r="31" spans="1:3" ht="18.75">
      <c r="A31" s="140"/>
      <c r="B31" s="8" t="s">
        <v>2</v>
      </c>
      <c r="C31" s="113">
        <f>SUM(C27+C10)+C30</f>
        <v>11359000</v>
      </c>
    </row>
    <row r="32" spans="1:3" s="69" customFormat="1" ht="15.75">
      <c r="A32" s="150"/>
      <c r="B32" s="22" t="s">
        <v>91</v>
      </c>
      <c r="C32" s="130">
        <v>550000</v>
      </c>
    </row>
    <row r="33" spans="1:3" s="19" customFormat="1" ht="15.75">
      <c r="A33" s="161" t="s">
        <v>61</v>
      </c>
      <c r="B33" s="60" t="s">
        <v>71</v>
      </c>
      <c r="C33" s="126">
        <f>SUM(C32)</f>
        <v>550000</v>
      </c>
    </row>
    <row r="34" spans="1:3" ht="19.5" thickBot="1">
      <c r="A34" s="132"/>
      <c r="B34" s="119" t="s">
        <v>0</v>
      </c>
      <c r="C34" s="120">
        <f>SUM(C33)</f>
        <v>550000</v>
      </c>
    </row>
    <row r="36" spans="2:3" ht="15">
      <c r="B36" s="12" t="s">
        <v>213</v>
      </c>
      <c r="C36" s="18">
        <v>1</v>
      </c>
    </row>
    <row r="37" spans="2:3" ht="15">
      <c r="B37" s="12" t="s">
        <v>214</v>
      </c>
      <c r="C37" s="18">
        <v>1</v>
      </c>
    </row>
    <row r="38" spans="2:3" ht="15">
      <c r="B38" s="12" t="s">
        <v>215</v>
      </c>
      <c r="C38" s="18">
        <v>1</v>
      </c>
    </row>
    <row r="39" spans="2:3" ht="15">
      <c r="B39" s="12" t="s">
        <v>263</v>
      </c>
      <c r="C39" s="277">
        <f>SUM(C36:C38)</f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1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7.7109375" style="2" bestFit="1" customWidth="1"/>
    <col min="2" max="2" width="72.421875" style="12" customWidth="1"/>
    <col min="3" max="3" width="17.28125" style="18" customWidth="1"/>
  </cols>
  <sheetData>
    <row r="1" ht="15.75" thickBot="1">
      <c r="C1" s="18" t="s">
        <v>21</v>
      </c>
    </row>
    <row r="2" spans="1:3" ht="86.25" customHeight="1" thickBot="1">
      <c r="A2" s="105"/>
      <c r="B2" s="106" t="s">
        <v>23</v>
      </c>
      <c r="C2" s="133" t="s">
        <v>253</v>
      </c>
    </row>
    <row r="3" spans="1:3" ht="16.5" thickBot="1" thickTop="1">
      <c r="A3" s="138"/>
      <c r="B3" s="33"/>
      <c r="C3" s="134"/>
    </row>
    <row r="4" spans="1:3" s="20" customFormat="1" ht="16.5" thickTop="1">
      <c r="A4" s="121"/>
      <c r="B4" s="39" t="s">
        <v>92</v>
      </c>
      <c r="C4" s="122">
        <v>180000</v>
      </c>
    </row>
    <row r="5" spans="1:3" s="26" customFormat="1" ht="15.75">
      <c r="A5" s="123" t="s">
        <v>66</v>
      </c>
      <c r="B5" s="60" t="s">
        <v>67</v>
      </c>
      <c r="C5" s="124">
        <f>SUM(C4)</f>
        <v>180000</v>
      </c>
    </row>
    <row r="6" spans="1:3" s="20" customFormat="1" ht="15.75">
      <c r="A6" s="121"/>
      <c r="B6" s="39" t="s">
        <v>53</v>
      </c>
      <c r="C6" s="122">
        <v>40000</v>
      </c>
    </row>
    <row r="7" spans="1:3" s="26" customFormat="1" ht="15.75">
      <c r="A7" s="123" t="s">
        <v>68</v>
      </c>
      <c r="B7" s="60" t="s">
        <v>69</v>
      </c>
      <c r="C7" s="124">
        <f>SUM(C6)</f>
        <v>40000</v>
      </c>
    </row>
    <row r="8" spans="1:3" ht="15.75">
      <c r="A8" s="110" t="s">
        <v>78</v>
      </c>
      <c r="B8" s="58" t="s">
        <v>37</v>
      </c>
      <c r="C8" s="111">
        <f>SUM(C7+C5)</f>
        <v>220000</v>
      </c>
    </row>
    <row r="9" spans="1:3" s="29" customFormat="1" ht="15.75">
      <c r="A9" s="162"/>
      <c r="B9" s="71" t="s">
        <v>146</v>
      </c>
      <c r="C9" s="163">
        <v>227000</v>
      </c>
    </row>
    <row r="10" spans="1:3" s="29" customFormat="1" ht="15.75">
      <c r="A10" s="162"/>
      <c r="B10" s="71" t="s">
        <v>26</v>
      </c>
      <c r="C10" s="163">
        <v>15000</v>
      </c>
    </row>
    <row r="11" spans="1:3" ht="15.75">
      <c r="A11" s="200"/>
      <c r="B11" s="199" t="s">
        <v>143</v>
      </c>
      <c r="C11" s="201">
        <f>SUM(C9:C10)</f>
        <v>242000</v>
      </c>
    </row>
    <row r="12" spans="1:3" ht="19.5" thickBot="1">
      <c r="A12" s="137"/>
      <c r="B12" s="119" t="s">
        <v>2</v>
      </c>
      <c r="C12" s="120">
        <f>SUM(C8+C11)</f>
        <v>462000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7109375" style="2" bestFit="1" customWidth="1"/>
    <col min="2" max="2" width="72.421875" style="12" customWidth="1"/>
    <col min="3" max="3" width="17.28125" style="18" customWidth="1"/>
  </cols>
  <sheetData>
    <row r="1" ht="15.75" thickBot="1">
      <c r="C1" s="18" t="s">
        <v>21</v>
      </c>
    </row>
    <row r="2" spans="1:3" ht="45.75" thickBot="1">
      <c r="A2" s="105"/>
      <c r="B2" s="106" t="s">
        <v>23</v>
      </c>
      <c r="C2" s="133" t="s">
        <v>254</v>
      </c>
    </row>
    <row r="3" spans="1:3" ht="16.5" thickBot="1" thickTop="1">
      <c r="A3" s="138"/>
      <c r="B3" s="33"/>
      <c r="C3" s="134"/>
    </row>
    <row r="4" spans="1:3" ht="16.5" thickTop="1">
      <c r="A4" s="121"/>
      <c r="B4" s="39" t="s">
        <v>141</v>
      </c>
      <c r="C4" s="122">
        <v>5900000</v>
      </c>
    </row>
    <row r="5" spans="1:3" ht="15.75">
      <c r="A5" s="121"/>
      <c r="B5" s="39" t="s">
        <v>124</v>
      </c>
      <c r="C5" s="122">
        <v>100000</v>
      </c>
    </row>
    <row r="6" spans="1:3" ht="15.75">
      <c r="A6" s="123" t="s">
        <v>66</v>
      </c>
      <c r="B6" s="60" t="s">
        <v>79</v>
      </c>
      <c r="C6" s="124">
        <f>SUM(C4:C5)</f>
        <v>6000000</v>
      </c>
    </row>
    <row r="7" spans="1:3" ht="15.75">
      <c r="A7" s="121"/>
      <c r="B7" s="39" t="s">
        <v>53</v>
      </c>
      <c r="C7" s="122">
        <v>1500000</v>
      </c>
    </row>
    <row r="8" spans="1:3" ht="15.75">
      <c r="A8" s="123" t="s">
        <v>68</v>
      </c>
      <c r="B8" s="60" t="s">
        <v>69</v>
      </c>
      <c r="C8" s="124">
        <f>SUM(C7)</f>
        <v>1500000</v>
      </c>
    </row>
    <row r="9" spans="1:3" ht="15.75">
      <c r="A9" s="110" t="s">
        <v>78</v>
      </c>
      <c r="B9" s="58" t="s">
        <v>37</v>
      </c>
      <c r="C9" s="111">
        <f>SUM(C8+C6)</f>
        <v>7500000</v>
      </c>
    </row>
    <row r="10" spans="1:3" s="29" customFormat="1" ht="15.75">
      <c r="A10" s="162"/>
      <c r="B10" s="71" t="s">
        <v>93</v>
      </c>
      <c r="C10" s="163">
        <v>500000</v>
      </c>
    </row>
    <row r="11" spans="1:3" s="29" customFormat="1" ht="15.75">
      <c r="A11" s="164"/>
      <c r="B11" s="76" t="s">
        <v>101</v>
      </c>
      <c r="C11" s="165">
        <v>120000</v>
      </c>
    </row>
    <row r="12" spans="1:3" s="29" customFormat="1" ht="15.75">
      <c r="A12" s="166" t="s">
        <v>62</v>
      </c>
      <c r="B12" s="72" t="s">
        <v>30</v>
      </c>
      <c r="C12" s="167">
        <f>SUM(C10+C11)</f>
        <v>620000</v>
      </c>
    </row>
    <row r="13" spans="1:3" s="38" customFormat="1" ht="15">
      <c r="A13" s="154"/>
      <c r="B13" s="46" t="s">
        <v>49</v>
      </c>
      <c r="C13" s="155">
        <v>695000</v>
      </c>
    </row>
    <row r="14" spans="1:3" s="65" customFormat="1" ht="16.5" customHeight="1">
      <c r="A14" s="156" t="s">
        <v>58</v>
      </c>
      <c r="B14" s="68" t="s">
        <v>48</v>
      </c>
      <c r="C14" s="157">
        <f>SUM(C13)</f>
        <v>695000</v>
      </c>
    </row>
    <row r="15" spans="1:3" s="65" customFormat="1" ht="16.5" customHeight="1">
      <c r="A15" s="168" t="s">
        <v>63</v>
      </c>
      <c r="B15" s="73" t="s">
        <v>3</v>
      </c>
      <c r="C15" s="169">
        <f>SUM(C12+C14)</f>
        <v>1315000</v>
      </c>
    </row>
    <row r="16" spans="1:3" ht="19.5" thickBot="1">
      <c r="A16" s="170"/>
      <c r="B16" s="70" t="s">
        <v>2</v>
      </c>
      <c r="C16" s="171">
        <f>SUM(C9+C15)</f>
        <v>8815000</v>
      </c>
    </row>
    <row r="17" spans="1:3" s="74" customFormat="1" ht="16.5" thickTop="1">
      <c r="A17" s="172"/>
      <c r="B17" s="64" t="s">
        <v>94</v>
      </c>
      <c r="C17" s="173">
        <v>5500000</v>
      </c>
    </row>
    <row r="18" spans="1:3" s="74" customFormat="1" ht="15.75">
      <c r="A18" s="174" t="s">
        <v>86</v>
      </c>
      <c r="B18" s="60" t="s">
        <v>87</v>
      </c>
      <c r="C18" s="126">
        <f>SUM(C17)</f>
        <v>5500000</v>
      </c>
    </row>
    <row r="19" spans="1:3" ht="19.5" thickBot="1">
      <c r="A19" s="137"/>
      <c r="B19" s="119" t="s">
        <v>95</v>
      </c>
      <c r="C19" s="120">
        <f>SUM(C18)</f>
        <v>5500000</v>
      </c>
    </row>
    <row r="21" spans="2:3" ht="15">
      <c r="B21" s="12" t="s">
        <v>216</v>
      </c>
      <c r="C21" s="18">
        <v>1</v>
      </c>
    </row>
    <row r="22" spans="2:3" ht="15">
      <c r="B22" s="75" t="s">
        <v>217</v>
      </c>
      <c r="C22" s="18">
        <v>1</v>
      </c>
    </row>
    <row r="23" spans="2:3" ht="15">
      <c r="B23" s="12" t="s">
        <v>218</v>
      </c>
      <c r="C23" s="18">
        <v>4</v>
      </c>
    </row>
    <row r="24" spans="2:3" ht="15">
      <c r="B24" s="12" t="s">
        <v>262</v>
      </c>
      <c r="C24" s="18">
        <f>SUM(C21:C23)</f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5.140625" style="0" customWidth="1"/>
    <col min="2" max="2" width="35.421875" style="47" bestFit="1" customWidth="1"/>
    <col min="3" max="3" width="31.140625" style="0" customWidth="1"/>
  </cols>
  <sheetData>
    <row r="1" spans="1:3" ht="129.75" thickBot="1">
      <c r="A1" s="127"/>
      <c r="B1" s="151" t="s">
        <v>23</v>
      </c>
      <c r="C1" s="273" t="s">
        <v>255</v>
      </c>
    </row>
    <row r="2" spans="1:3" ht="16.5" thickBot="1" thickTop="1">
      <c r="A2" s="152"/>
      <c r="B2" s="44"/>
      <c r="C2" s="153">
        <v>2017</v>
      </c>
    </row>
    <row r="3" spans="1:3" ht="15.75" thickTop="1">
      <c r="A3" s="154" t="s">
        <v>206</v>
      </c>
      <c r="B3" s="46" t="s">
        <v>27</v>
      </c>
      <c r="C3" s="155">
        <v>1215000</v>
      </c>
    </row>
    <row r="4" spans="1:3" ht="15">
      <c r="A4" s="156" t="s">
        <v>70</v>
      </c>
      <c r="B4" s="68" t="s">
        <v>88</v>
      </c>
      <c r="C4" s="157">
        <f>SUM(C3)</f>
        <v>1215000</v>
      </c>
    </row>
    <row r="5" spans="1:3" ht="19.5" thickBot="1">
      <c r="A5" s="137"/>
      <c r="B5" s="158" t="s">
        <v>2</v>
      </c>
      <c r="C5" s="120">
        <f>SUM(C4)</f>
        <v>1215000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1.421875" style="0" customWidth="1"/>
    <col min="2" max="2" width="35.421875" style="47" bestFit="1" customWidth="1"/>
    <col min="3" max="3" width="31.140625" style="0" customWidth="1"/>
  </cols>
  <sheetData>
    <row r="1" spans="1:3" ht="86.25" thickBot="1">
      <c r="A1" s="127"/>
      <c r="B1" s="151" t="s">
        <v>23</v>
      </c>
      <c r="C1" s="128" t="s">
        <v>261</v>
      </c>
    </row>
    <row r="2" spans="1:3" ht="16.5" thickBot="1" thickTop="1">
      <c r="A2" s="152"/>
      <c r="B2" s="44"/>
      <c r="C2" s="153">
        <v>2017</v>
      </c>
    </row>
    <row r="3" spans="1:3" ht="15.75" thickTop="1">
      <c r="A3" s="154"/>
      <c r="B3" s="46" t="s">
        <v>131</v>
      </c>
      <c r="C3" s="155">
        <v>200000</v>
      </c>
    </row>
    <row r="4" spans="1:3" ht="15">
      <c r="A4" s="154"/>
      <c r="B4" s="46" t="s">
        <v>26</v>
      </c>
      <c r="C4" s="155">
        <v>50000</v>
      </c>
    </row>
    <row r="5" spans="1:3" ht="15">
      <c r="A5" s="156" t="s">
        <v>70</v>
      </c>
      <c r="B5" s="68" t="s">
        <v>140</v>
      </c>
      <c r="C5" s="157">
        <f>SUM(C3:C4)</f>
        <v>250000</v>
      </c>
    </row>
    <row r="6" spans="1:3" ht="19.5" thickBot="1">
      <c r="A6" s="137"/>
      <c r="B6" s="158" t="s">
        <v>2</v>
      </c>
      <c r="C6" s="120">
        <f>SUM(C5)</f>
        <v>250000</v>
      </c>
    </row>
    <row r="12" ht="15">
      <c r="D12">
        <v>4151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4">
      <selection activeCell="C2" sqref="C2"/>
    </sheetView>
  </sheetViews>
  <sheetFormatPr defaultColWidth="9.140625" defaultRowHeight="15"/>
  <cols>
    <col min="1" max="1" width="18.421875" style="0" customWidth="1"/>
    <col min="2" max="2" width="39.421875" style="0" customWidth="1"/>
    <col min="3" max="3" width="26.00390625" style="0" customWidth="1"/>
  </cols>
  <sheetData>
    <row r="1" spans="1:3" ht="102" customHeight="1" thickBot="1">
      <c r="A1" s="127"/>
      <c r="B1" s="151" t="s">
        <v>23</v>
      </c>
      <c r="C1" s="128" t="s">
        <v>256</v>
      </c>
    </row>
    <row r="2" spans="1:3" ht="16.5" thickBot="1" thickTop="1">
      <c r="A2" s="152"/>
      <c r="B2" s="44"/>
      <c r="C2" s="276">
        <v>2017</v>
      </c>
    </row>
    <row r="3" spans="1:3" ht="15.75" thickTop="1">
      <c r="A3" s="154"/>
      <c r="B3" s="46" t="s">
        <v>32</v>
      </c>
      <c r="C3" s="155">
        <v>250000</v>
      </c>
    </row>
    <row r="4" spans="1:3" ht="15">
      <c r="A4" s="154"/>
      <c r="B4" s="46" t="s">
        <v>19</v>
      </c>
      <c r="C4" s="155">
        <v>270000</v>
      </c>
    </row>
    <row r="5" spans="1:3" ht="15">
      <c r="A5" s="154"/>
      <c r="B5" s="46" t="s">
        <v>148</v>
      </c>
      <c r="C5" s="155">
        <v>205000</v>
      </c>
    </row>
    <row r="6" spans="1:3" ht="15">
      <c r="A6" s="156" t="s">
        <v>56</v>
      </c>
      <c r="B6" s="68" t="s">
        <v>48</v>
      </c>
      <c r="C6" s="157">
        <f>SUM(C3:C5)</f>
        <v>725000</v>
      </c>
    </row>
    <row r="7" spans="1:3" ht="15">
      <c r="A7" s="154"/>
      <c r="B7" s="46" t="s">
        <v>49</v>
      </c>
      <c r="C7" s="155">
        <v>300000</v>
      </c>
    </row>
    <row r="8" spans="1:3" ht="15">
      <c r="A8" s="156" t="s">
        <v>58</v>
      </c>
      <c r="B8" s="68" t="s">
        <v>48</v>
      </c>
      <c r="C8" s="157">
        <f>SUM(C7)</f>
        <v>300000</v>
      </c>
    </row>
    <row r="9" spans="1:3" ht="18.75">
      <c r="A9" s="140"/>
      <c r="B9" s="43" t="s">
        <v>2</v>
      </c>
      <c r="C9" s="113">
        <f>SUM(C6+C8)</f>
        <v>1025000</v>
      </c>
    </row>
    <row r="11" ht="15.75" thickBot="1"/>
    <row r="12" spans="1:3" ht="129" thickBot="1">
      <c r="A12" s="127"/>
      <c r="B12" s="151" t="s">
        <v>23</v>
      </c>
      <c r="C12" s="128" t="s">
        <v>257</v>
      </c>
    </row>
    <row r="13" spans="1:3" ht="16.5" thickBot="1" thickTop="1">
      <c r="A13" s="152"/>
      <c r="B13" s="44"/>
      <c r="C13" s="153">
        <v>2017</v>
      </c>
    </row>
    <row r="14" spans="1:3" ht="15.75" thickTop="1">
      <c r="A14" s="154"/>
      <c r="B14" s="46" t="s">
        <v>130</v>
      </c>
      <c r="C14" s="155">
        <v>400000</v>
      </c>
    </row>
    <row r="15" spans="1:3" ht="15">
      <c r="A15" s="156" t="s">
        <v>56</v>
      </c>
      <c r="B15" s="68" t="s">
        <v>48</v>
      </c>
      <c r="C15" s="157">
        <f>SUM(C14:C14)</f>
        <v>400000</v>
      </c>
    </row>
    <row r="16" spans="1:3" ht="15">
      <c r="A16" s="154"/>
      <c r="B16" s="46" t="s">
        <v>49</v>
      </c>
      <c r="C16" s="155">
        <v>108000</v>
      </c>
    </row>
    <row r="17" spans="1:3" ht="15">
      <c r="A17" s="156" t="s">
        <v>58</v>
      </c>
      <c r="B17" s="68" t="s">
        <v>48</v>
      </c>
      <c r="C17" s="157">
        <f>SUM(C16)</f>
        <v>108000</v>
      </c>
    </row>
    <row r="18" spans="1:3" ht="18.75">
      <c r="A18" s="140"/>
      <c r="B18" s="43" t="s">
        <v>2</v>
      </c>
      <c r="C18" s="113">
        <f>SUM(C15+C17)</f>
        <v>508000</v>
      </c>
    </row>
    <row r="19" spans="1:3" s="38" customFormat="1" ht="15">
      <c r="A19" s="114"/>
      <c r="B19" s="3" t="s">
        <v>229</v>
      </c>
      <c r="C19" s="115">
        <v>508000</v>
      </c>
    </row>
    <row r="20" spans="1:3" s="38" customFormat="1" ht="15">
      <c r="A20" s="116" t="s">
        <v>64</v>
      </c>
      <c r="B20" s="59" t="s">
        <v>65</v>
      </c>
      <c r="C20" s="117">
        <f>SUM(C19:C19)</f>
        <v>508000</v>
      </c>
    </row>
    <row r="21" spans="1:3" ht="19.5" thickBot="1">
      <c r="A21" s="118"/>
      <c r="B21" s="119" t="s">
        <v>0</v>
      </c>
      <c r="C21" s="120">
        <f>SUM(C20)</f>
        <v>508000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14.8515625" style="32" customWidth="1"/>
    <col min="2" max="2" width="44.28125" style="51" bestFit="1" customWidth="1"/>
    <col min="3" max="3" width="25.140625" style="18" customWidth="1"/>
    <col min="4" max="4" width="9.140625" style="19" customWidth="1"/>
    <col min="5" max="5" width="11.00390625" style="19" bestFit="1" customWidth="1"/>
    <col min="6" max="16384" width="9.140625" style="19" customWidth="1"/>
  </cols>
  <sheetData>
    <row r="1" ht="15.75" thickBot="1">
      <c r="C1" s="18" t="s">
        <v>21</v>
      </c>
    </row>
    <row r="2" spans="1:3" s="23" customFormat="1" ht="100.5" thickBot="1">
      <c r="A2" s="87"/>
      <c r="B2" s="88" t="s">
        <v>9</v>
      </c>
      <c r="C2" s="89" t="s">
        <v>244</v>
      </c>
    </row>
    <row r="3" spans="1:3" s="23" customFormat="1" ht="15.75" customHeight="1" thickBot="1" thickTop="1">
      <c r="A3" s="90"/>
      <c r="B3" s="52"/>
      <c r="C3" s="91" t="s">
        <v>178</v>
      </c>
    </row>
    <row r="4" spans="1:3" ht="15.75" thickTop="1">
      <c r="A4" s="93"/>
      <c r="B4" s="53" t="s">
        <v>19</v>
      </c>
      <c r="C4" s="94">
        <v>150000</v>
      </c>
    </row>
    <row r="5" spans="1:3" ht="15">
      <c r="A5" s="93"/>
      <c r="B5" s="53" t="s">
        <v>20</v>
      </c>
      <c r="C5" s="94">
        <v>1100000</v>
      </c>
    </row>
    <row r="6" spans="1:3" ht="15">
      <c r="A6" s="93"/>
      <c r="B6" s="53" t="s">
        <v>6</v>
      </c>
      <c r="C6" s="94">
        <v>480000</v>
      </c>
    </row>
    <row r="7" spans="1:3" s="48" customFormat="1" ht="15.75">
      <c r="A7" s="95" t="s">
        <v>57</v>
      </c>
      <c r="B7" s="54" t="s">
        <v>5</v>
      </c>
      <c r="C7" s="96">
        <f>SUM(C4:C6)</f>
        <v>1730000</v>
      </c>
    </row>
    <row r="8" spans="1:3" s="20" customFormat="1" ht="15.75">
      <c r="A8" s="100"/>
      <c r="B8" s="42" t="s">
        <v>120</v>
      </c>
      <c r="C8" s="101">
        <v>150000</v>
      </c>
    </row>
    <row r="9" spans="1:3" s="20" customFormat="1" ht="15.75">
      <c r="A9" s="100"/>
      <c r="B9" s="42" t="s">
        <v>121</v>
      </c>
      <c r="C9" s="101">
        <v>30000</v>
      </c>
    </row>
    <row r="10" spans="1:3" ht="15">
      <c r="A10" s="93"/>
      <c r="B10" s="53" t="s">
        <v>1</v>
      </c>
      <c r="C10" s="94">
        <v>786000</v>
      </c>
    </row>
    <row r="11" spans="1:3" s="48" customFormat="1" ht="31.5">
      <c r="A11" s="95" t="s">
        <v>58</v>
      </c>
      <c r="B11" s="54" t="s">
        <v>59</v>
      </c>
      <c r="C11" s="97">
        <f>SUM(C8:C10)</f>
        <v>966000</v>
      </c>
    </row>
    <row r="12" spans="1:3" ht="15">
      <c r="A12" s="93"/>
      <c r="B12" s="53"/>
      <c r="C12" s="94"/>
    </row>
    <row r="13" spans="1:3" s="48" customFormat="1" ht="15.75">
      <c r="A13" s="98"/>
      <c r="B13" s="56" t="s">
        <v>60</v>
      </c>
      <c r="C13" s="99">
        <f>SUM(C11+C7)</f>
        <v>2696000</v>
      </c>
    </row>
    <row r="14" spans="1:3" s="20" customFormat="1" ht="15.75">
      <c r="A14" s="100"/>
      <c r="B14" s="42" t="s">
        <v>102</v>
      </c>
      <c r="C14" s="101">
        <v>1000000</v>
      </c>
    </row>
    <row r="15" spans="1:3" s="20" customFormat="1" ht="15.75">
      <c r="A15" s="100"/>
      <c r="B15" s="42" t="s">
        <v>103</v>
      </c>
      <c r="C15" s="101">
        <v>270000</v>
      </c>
    </row>
    <row r="16" spans="1:3" s="48" customFormat="1" ht="15.75">
      <c r="A16" s="98" t="s">
        <v>72</v>
      </c>
      <c r="B16" s="56" t="s">
        <v>104</v>
      </c>
      <c r="C16" s="99">
        <f>SUM(C14:C15)</f>
        <v>1270000</v>
      </c>
    </row>
    <row r="17" spans="1:3" ht="15.75">
      <c r="A17" s="93"/>
      <c r="B17" s="55"/>
      <c r="C17" s="102"/>
    </row>
    <row r="18" spans="1:3" ht="18.75">
      <c r="A18" s="103"/>
      <c r="B18" s="43" t="s">
        <v>2</v>
      </c>
      <c r="C18" s="104">
        <f>SUM(C13+C16)</f>
        <v>3966000</v>
      </c>
    </row>
    <row r="19" spans="1:3" ht="15">
      <c r="A19" s="187"/>
      <c r="B19" s="53" t="s">
        <v>10</v>
      </c>
      <c r="C19" s="94">
        <v>563000</v>
      </c>
    </row>
    <row r="20" spans="1:3" ht="15">
      <c r="A20" s="187"/>
      <c r="B20" s="53" t="s">
        <v>11</v>
      </c>
      <c r="C20" s="94">
        <v>2500000</v>
      </c>
    </row>
    <row r="21" spans="1:3" ht="15">
      <c r="A21" s="187"/>
      <c r="B21" s="53" t="s">
        <v>22</v>
      </c>
      <c r="C21" s="94">
        <v>3984000</v>
      </c>
    </row>
    <row r="22" spans="1:5" ht="15">
      <c r="A22" s="187"/>
      <c r="B22" s="181" t="s">
        <v>26</v>
      </c>
      <c r="C22" s="115">
        <v>786000</v>
      </c>
      <c r="E22" s="239">
        <f>SUM(C19+C20+C21)</f>
        <v>7047000</v>
      </c>
    </row>
    <row r="23" spans="1:3" ht="15.75">
      <c r="A23" s="216"/>
      <c r="B23" s="217" t="s">
        <v>176</v>
      </c>
      <c r="C23" s="218">
        <f>SUM(C24:C28)</f>
        <v>35868000</v>
      </c>
    </row>
    <row r="24" spans="1:3" ht="15">
      <c r="A24" s="188" t="s">
        <v>209</v>
      </c>
      <c r="B24" s="214" t="s">
        <v>173</v>
      </c>
      <c r="C24" s="215">
        <v>21612000</v>
      </c>
    </row>
    <row r="25" spans="1:3" ht="15">
      <c r="A25" s="188" t="s">
        <v>210</v>
      </c>
      <c r="B25" s="214" t="s">
        <v>174</v>
      </c>
      <c r="C25" s="215">
        <v>3212000</v>
      </c>
    </row>
    <row r="26" spans="1:3" ht="15">
      <c r="A26" s="188" t="s">
        <v>208</v>
      </c>
      <c r="B26" s="214" t="s">
        <v>175</v>
      </c>
      <c r="C26" s="215">
        <v>3094000</v>
      </c>
    </row>
    <row r="27" spans="1:3" ht="15">
      <c r="A27" s="188" t="s">
        <v>210</v>
      </c>
      <c r="B27" s="214" t="s">
        <v>177</v>
      </c>
      <c r="C27" s="215">
        <v>5950000</v>
      </c>
    </row>
    <row r="28" spans="1:3" ht="15">
      <c r="A28" s="188" t="s">
        <v>207</v>
      </c>
      <c r="B28" s="214" t="s">
        <v>190</v>
      </c>
      <c r="C28" s="215">
        <v>2000000</v>
      </c>
    </row>
    <row r="29" spans="1:3" ht="15">
      <c r="A29" s="216"/>
      <c r="B29" s="181" t="s">
        <v>26</v>
      </c>
      <c r="C29" s="219">
        <v>3848000</v>
      </c>
    </row>
    <row r="30" spans="1:3" ht="19.5" thickBot="1">
      <c r="A30" s="84"/>
      <c r="B30" s="85" t="s">
        <v>0</v>
      </c>
      <c r="C30" s="86">
        <f>SUM(C19+C20+C21+C22+C23+C29)</f>
        <v>47549000</v>
      </c>
    </row>
    <row r="31" ht="15.7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3" sqref="B13:C17"/>
    </sheetView>
  </sheetViews>
  <sheetFormatPr defaultColWidth="9.140625" defaultRowHeight="15"/>
  <cols>
    <col min="1" max="1" width="11.7109375" style="2" customWidth="1"/>
    <col min="2" max="2" width="72.421875" style="12" customWidth="1"/>
    <col min="3" max="3" width="17.28125" style="18" customWidth="1"/>
  </cols>
  <sheetData>
    <row r="1" ht="15.75" thickBot="1">
      <c r="C1" s="18" t="s">
        <v>21</v>
      </c>
    </row>
    <row r="2" spans="1:3" s="30" customFormat="1" ht="60.75" thickBot="1">
      <c r="A2" s="105"/>
      <c r="B2" s="106" t="s">
        <v>23</v>
      </c>
      <c r="C2" s="107" t="s">
        <v>243</v>
      </c>
    </row>
    <row r="3" spans="1:3" s="35" customFormat="1" ht="15.75" thickBot="1">
      <c r="A3" s="82"/>
      <c r="B3" s="83"/>
      <c r="C3" s="220">
        <v>2017</v>
      </c>
    </row>
    <row r="4" spans="1:3" ht="15">
      <c r="A4" s="92"/>
      <c r="B4" s="81" t="s">
        <v>7</v>
      </c>
      <c r="C4" s="108">
        <v>1800000</v>
      </c>
    </row>
    <row r="5" spans="1:3" s="57" customFormat="1" ht="15.75">
      <c r="A5" s="109" t="s">
        <v>62</v>
      </c>
      <c r="B5" s="50" t="s">
        <v>7</v>
      </c>
      <c r="C5" s="97">
        <f>SUM(C4:C4)</f>
        <v>1800000</v>
      </c>
    </row>
    <row r="6" spans="1:3" ht="15">
      <c r="A6" s="100"/>
      <c r="B6" s="9" t="s">
        <v>5</v>
      </c>
      <c r="C6" s="94">
        <v>4518000</v>
      </c>
    </row>
    <row r="7" spans="1:3" s="57" customFormat="1" ht="15.75">
      <c r="A7" s="109" t="s">
        <v>57</v>
      </c>
      <c r="B7" s="50" t="s">
        <v>5</v>
      </c>
      <c r="C7" s="97">
        <f>SUM(C6:C6)</f>
        <v>4518000</v>
      </c>
    </row>
    <row r="8" spans="1:3" s="20" customFormat="1" ht="15.75">
      <c r="A8" s="129"/>
      <c r="B8" s="22" t="s">
        <v>26</v>
      </c>
      <c r="C8" s="130">
        <v>1025000</v>
      </c>
    </row>
    <row r="9" spans="1:3" s="20" customFormat="1" ht="15.75">
      <c r="A9" s="129"/>
      <c r="B9" s="22" t="s">
        <v>121</v>
      </c>
      <c r="C9" s="130">
        <v>100000</v>
      </c>
    </row>
    <row r="10" spans="1:3" s="57" customFormat="1" ht="15.75">
      <c r="A10" s="109" t="s">
        <v>123</v>
      </c>
      <c r="B10" s="50" t="s">
        <v>4</v>
      </c>
      <c r="C10" s="97">
        <f>SUM(C8:C9)</f>
        <v>1125000</v>
      </c>
    </row>
    <row r="11" spans="1:3" s="57" customFormat="1" ht="15.75">
      <c r="A11" s="110" t="s">
        <v>63</v>
      </c>
      <c r="B11" s="58" t="s">
        <v>3</v>
      </c>
      <c r="C11" s="111">
        <f>SUM(C5+C7+C10)</f>
        <v>7443000</v>
      </c>
    </row>
    <row r="12" spans="1:3" ht="18.75">
      <c r="A12" s="112"/>
      <c r="B12" s="8" t="s">
        <v>2</v>
      </c>
      <c r="C12" s="113">
        <f>SUM(C11)</f>
        <v>7443000</v>
      </c>
    </row>
    <row r="13" spans="1:3" s="182" customFormat="1" ht="15.75">
      <c r="A13" s="129"/>
      <c r="B13" s="22" t="s">
        <v>122</v>
      </c>
      <c r="C13" s="130">
        <v>450000</v>
      </c>
    </row>
    <row r="14" spans="1:3" s="182" customFormat="1" ht="15.75">
      <c r="A14" s="129"/>
      <c r="B14" s="22" t="s">
        <v>26</v>
      </c>
      <c r="C14" s="130">
        <v>125000</v>
      </c>
    </row>
    <row r="15" spans="1:3" s="38" customFormat="1" ht="15">
      <c r="A15" s="114"/>
      <c r="B15" s="3" t="s">
        <v>24</v>
      </c>
      <c r="C15" s="115">
        <v>500000</v>
      </c>
    </row>
    <row r="16" spans="1:3" s="38" customFormat="1" ht="15">
      <c r="A16" s="116" t="s">
        <v>64</v>
      </c>
      <c r="B16" s="59" t="s">
        <v>65</v>
      </c>
      <c r="C16" s="117">
        <f>SUM(C13:C15)</f>
        <v>1075000</v>
      </c>
    </row>
    <row r="17" spans="1:3" ht="19.5" thickBot="1">
      <c r="A17" s="118"/>
      <c r="B17" s="119" t="s">
        <v>0</v>
      </c>
      <c r="C17" s="120">
        <f>SUM(C16)</f>
        <v>1075000</v>
      </c>
    </row>
    <row r="18" spans="1:3" s="13" customFormat="1" ht="11.25">
      <c r="A18" s="14"/>
      <c r="B18" s="15"/>
      <c r="C18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44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63.8515625" style="0" bestFit="1" customWidth="1"/>
    <col min="2" max="2" width="17.7109375" style="0" bestFit="1" customWidth="1"/>
  </cols>
  <sheetData>
    <row r="1" spans="1:2" ht="21.75" thickBot="1">
      <c r="A1" s="242" t="s">
        <v>258</v>
      </c>
      <c r="B1" s="243" t="s">
        <v>236</v>
      </c>
    </row>
    <row r="2" spans="1:2" s="26" customFormat="1" ht="16.5" thickBot="1" thickTop="1">
      <c r="A2" s="244"/>
      <c r="B2" s="245">
        <v>2017</v>
      </c>
    </row>
    <row r="3" spans="1:2" ht="15.75" thickTop="1">
      <c r="A3" s="246" t="s">
        <v>105</v>
      </c>
      <c r="B3" s="247">
        <f>SUM(B4:B8)</f>
        <v>24960000</v>
      </c>
    </row>
    <row r="4" spans="1:2" ht="15">
      <c r="A4" s="248" t="s">
        <v>156</v>
      </c>
      <c r="B4" s="249">
        <v>6500000</v>
      </c>
    </row>
    <row r="5" spans="1:2" ht="15">
      <c r="A5" s="248" t="s">
        <v>270</v>
      </c>
      <c r="B5" s="249">
        <v>3500000</v>
      </c>
    </row>
    <row r="6" spans="1:2" ht="15">
      <c r="A6" s="248" t="s">
        <v>157</v>
      </c>
      <c r="B6" s="249">
        <v>4960000</v>
      </c>
    </row>
    <row r="7" spans="1:2" s="209" customFormat="1" ht="22.5">
      <c r="A7" s="285" t="s">
        <v>271</v>
      </c>
      <c r="B7" s="249">
        <v>2000000</v>
      </c>
    </row>
    <row r="8" spans="1:2" s="209" customFormat="1" ht="12">
      <c r="A8" s="248" t="s">
        <v>272</v>
      </c>
      <c r="B8" s="249">
        <v>8000000</v>
      </c>
    </row>
    <row r="9" spans="1:2" s="209" customFormat="1" ht="12">
      <c r="A9" s="250" t="s">
        <v>5</v>
      </c>
      <c r="B9" s="251">
        <f>SUM(B3)</f>
        <v>24960000</v>
      </c>
    </row>
    <row r="10" spans="1:2" s="26" customFormat="1" ht="15">
      <c r="A10" s="252" t="s">
        <v>49</v>
      </c>
      <c r="B10" s="253">
        <v>7676000</v>
      </c>
    </row>
    <row r="11" spans="1:2" s="29" customFormat="1" ht="15">
      <c r="A11" s="250" t="s">
        <v>59</v>
      </c>
      <c r="B11" s="251">
        <f>SUM(B10)</f>
        <v>7676000</v>
      </c>
    </row>
    <row r="12" spans="1:2" s="26" customFormat="1" ht="15">
      <c r="A12" s="254" t="s">
        <v>106</v>
      </c>
      <c r="B12" s="255">
        <f>SUM(B9+B11)</f>
        <v>32636000</v>
      </c>
    </row>
    <row r="13" spans="1:2" s="26" customFormat="1" ht="15">
      <c r="A13" s="252" t="s">
        <v>168</v>
      </c>
      <c r="B13" s="256">
        <v>3937000</v>
      </c>
    </row>
    <row r="14" spans="1:2" s="69" customFormat="1" ht="15.75">
      <c r="A14" s="252" t="s">
        <v>169</v>
      </c>
      <c r="B14" s="256">
        <v>8207000</v>
      </c>
    </row>
    <row r="15" spans="1:2" s="69" customFormat="1" ht="15.75">
      <c r="A15" s="257" t="s">
        <v>237</v>
      </c>
      <c r="B15" s="258">
        <f>SUM(B13:B14)</f>
        <v>12144000</v>
      </c>
    </row>
    <row r="16" spans="1:2" s="69" customFormat="1" ht="15.75">
      <c r="A16" s="252" t="s">
        <v>238</v>
      </c>
      <c r="B16" s="256">
        <v>837000</v>
      </c>
    </row>
    <row r="17" spans="1:2" s="69" customFormat="1" ht="15.75">
      <c r="A17" s="259" t="s">
        <v>239</v>
      </c>
      <c r="B17" s="256">
        <v>3655000</v>
      </c>
    </row>
    <row r="18" spans="1:2" s="20" customFormat="1" ht="15">
      <c r="A18" s="257" t="s">
        <v>240</v>
      </c>
      <c r="B18" s="258">
        <f>SUM(B16:B17)</f>
        <v>4492000</v>
      </c>
    </row>
    <row r="19" spans="1:2" s="20" customFormat="1" ht="15">
      <c r="A19" s="260" t="s">
        <v>158</v>
      </c>
      <c r="B19" s="261">
        <f>SUM(B15+B18)</f>
        <v>16636000</v>
      </c>
    </row>
    <row r="20" spans="1:2" s="20" customFormat="1" ht="22.5">
      <c r="A20" s="263" t="s">
        <v>273</v>
      </c>
      <c r="B20" s="262">
        <v>100000000</v>
      </c>
    </row>
    <row r="21" spans="1:2" s="20" customFormat="1" ht="15">
      <c r="A21" s="263" t="s">
        <v>159</v>
      </c>
      <c r="B21" s="262">
        <v>7874000</v>
      </c>
    </row>
    <row r="22" spans="1:2" s="20" customFormat="1" ht="15">
      <c r="A22" s="263" t="s">
        <v>160</v>
      </c>
      <c r="B22" s="262">
        <v>3937000</v>
      </c>
    </row>
    <row r="23" spans="1:2" s="20" customFormat="1" ht="22.5">
      <c r="A23" s="263" t="s">
        <v>274</v>
      </c>
      <c r="B23" s="262">
        <v>8313671</v>
      </c>
    </row>
    <row r="24" spans="1:2" s="20" customFormat="1" ht="22.5">
      <c r="A24" s="263" t="s">
        <v>275</v>
      </c>
      <c r="B24" s="262">
        <v>17686329</v>
      </c>
    </row>
    <row r="25" spans="1:2" s="20" customFormat="1" ht="15">
      <c r="A25" s="263" t="s">
        <v>241</v>
      </c>
      <c r="B25" s="262">
        <v>19680000</v>
      </c>
    </row>
    <row r="26" spans="1:2" s="48" customFormat="1" ht="15">
      <c r="A26" s="263" t="s">
        <v>276</v>
      </c>
      <c r="B26" s="262">
        <v>1500000</v>
      </c>
    </row>
    <row r="27" spans="1:2" s="48" customFormat="1" ht="33.75">
      <c r="A27" s="263" t="s">
        <v>170</v>
      </c>
      <c r="B27" s="262">
        <v>3735000</v>
      </c>
    </row>
    <row r="28" spans="1:2" s="20" customFormat="1" ht="15">
      <c r="A28" s="264" t="s">
        <v>113</v>
      </c>
      <c r="B28" s="265">
        <f>SUM(B20:B27)</f>
        <v>162726000</v>
      </c>
    </row>
    <row r="29" spans="1:2" s="20" customFormat="1" ht="15">
      <c r="A29" s="266" t="s">
        <v>115</v>
      </c>
      <c r="B29" s="267">
        <f>SUM(B30:B37)</f>
        <v>42127000</v>
      </c>
    </row>
    <row r="30" spans="1:2" s="20" customFormat="1" ht="22.5">
      <c r="A30" s="263" t="s">
        <v>277</v>
      </c>
      <c r="B30" s="268">
        <v>27000000</v>
      </c>
    </row>
    <row r="31" spans="1:2" s="20" customFormat="1" ht="15">
      <c r="A31" s="263" t="s">
        <v>162</v>
      </c>
      <c r="B31" s="268">
        <v>1674000</v>
      </c>
    </row>
    <row r="32" spans="1:2" s="20" customFormat="1" ht="15">
      <c r="A32" s="263" t="s">
        <v>161</v>
      </c>
      <c r="B32" s="268">
        <v>837000</v>
      </c>
    </row>
    <row r="33" spans="1:2" s="20" customFormat="1" ht="22.5">
      <c r="A33" s="263" t="s">
        <v>279</v>
      </c>
      <c r="B33" s="268">
        <v>2244720</v>
      </c>
    </row>
    <row r="34" spans="1:2" s="20" customFormat="1" ht="22.5">
      <c r="A34" s="263" t="s">
        <v>278</v>
      </c>
      <c r="B34" s="268">
        <v>4775280</v>
      </c>
    </row>
    <row r="35" spans="1:2" s="65" customFormat="1" ht="15">
      <c r="A35" s="263" t="s">
        <v>242</v>
      </c>
      <c r="B35" s="262">
        <v>4183000</v>
      </c>
    </row>
    <row r="36" spans="1:2" ht="15">
      <c r="A36" s="263" t="s">
        <v>276</v>
      </c>
      <c r="B36" s="262">
        <v>405000</v>
      </c>
    </row>
    <row r="37" spans="1:2" s="38" customFormat="1" ht="33.75">
      <c r="A37" s="263" t="s">
        <v>171</v>
      </c>
      <c r="B37" s="262">
        <v>1008000</v>
      </c>
    </row>
    <row r="38" spans="1:2" ht="15">
      <c r="A38" s="269" t="s">
        <v>163</v>
      </c>
      <c r="B38" s="270">
        <f>SUM(B28+B29)</f>
        <v>204853000</v>
      </c>
    </row>
    <row r="39" spans="1:2" ht="15">
      <c r="A39" s="274" t="s">
        <v>259</v>
      </c>
      <c r="B39" s="275">
        <f>SUM(B38+B19)</f>
        <v>221489000</v>
      </c>
    </row>
    <row r="40" spans="1:2" ht="15">
      <c r="A40" s="274" t="s">
        <v>260</v>
      </c>
      <c r="B40" s="275">
        <f>SUM(B12)</f>
        <v>32636000</v>
      </c>
    </row>
    <row r="41" spans="1:2" ht="23.25" customHeight="1">
      <c r="A41" s="271" t="s">
        <v>2</v>
      </c>
      <c r="B41" s="272">
        <f>SUM(B39+B40)</f>
        <v>254125000</v>
      </c>
    </row>
    <row r="42" spans="1:2" ht="15">
      <c r="A42" s="3" t="s">
        <v>280</v>
      </c>
      <c r="B42" s="115">
        <v>37772061</v>
      </c>
    </row>
    <row r="43" spans="1:2" ht="15">
      <c r="A43" s="59" t="s">
        <v>281</v>
      </c>
      <c r="B43" s="117">
        <f>SUM(B42:B42)</f>
        <v>37772061</v>
      </c>
    </row>
    <row r="44" spans="1:2" ht="19.5" thickBot="1">
      <c r="A44" s="119" t="s">
        <v>0</v>
      </c>
      <c r="B44" s="120">
        <f>SUM(B43)</f>
        <v>37772061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0">
      <selection activeCell="C39" sqref="C39"/>
    </sheetView>
  </sheetViews>
  <sheetFormatPr defaultColWidth="9.140625" defaultRowHeight="15"/>
  <cols>
    <col min="1" max="1" width="17.7109375" style="2" bestFit="1" customWidth="1"/>
    <col min="2" max="2" width="72.421875" style="12" customWidth="1"/>
    <col min="3" max="3" width="17.28125" style="18" customWidth="1"/>
  </cols>
  <sheetData>
    <row r="1" ht="15.75" thickBot="1">
      <c r="C1" s="18" t="s">
        <v>21</v>
      </c>
    </row>
    <row r="2" spans="1:3" ht="30.75" thickBot="1">
      <c r="A2" s="105"/>
      <c r="B2" s="106" t="s">
        <v>23</v>
      </c>
      <c r="C2" s="133" t="s">
        <v>245</v>
      </c>
    </row>
    <row r="3" spans="1:3" ht="16.5" thickBot="1" thickTop="1">
      <c r="A3" s="138"/>
      <c r="B3" s="33"/>
      <c r="C3" s="134">
        <v>2017</v>
      </c>
    </row>
    <row r="4" spans="1:3" s="20" customFormat="1" ht="16.5" thickTop="1">
      <c r="A4" s="129"/>
      <c r="B4" s="22" t="s">
        <v>167</v>
      </c>
      <c r="C4" s="130">
        <v>13395000</v>
      </c>
    </row>
    <row r="5" spans="1:3" s="20" customFormat="1" ht="15.75">
      <c r="A5" s="129"/>
      <c r="B5" s="22" t="s">
        <v>124</v>
      </c>
      <c r="C5" s="130">
        <v>250000</v>
      </c>
    </row>
    <row r="6" spans="1:3" ht="15.75">
      <c r="A6" s="129"/>
      <c r="B6" s="22" t="s">
        <v>98</v>
      </c>
      <c r="C6" s="130">
        <v>60000</v>
      </c>
    </row>
    <row r="7" spans="1:3" ht="15.75">
      <c r="A7" s="129"/>
      <c r="B7" s="22" t="s">
        <v>125</v>
      </c>
      <c r="C7" s="130">
        <v>110000</v>
      </c>
    </row>
    <row r="8" spans="1:3" s="20" customFormat="1" ht="15.75">
      <c r="A8" s="109" t="s">
        <v>76</v>
      </c>
      <c r="B8" s="50" t="s">
        <v>37</v>
      </c>
      <c r="C8" s="97">
        <f>SUM(C4:C7)</f>
        <v>13815000</v>
      </c>
    </row>
    <row r="9" spans="1:3" s="20" customFormat="1" ht="15.75">
      <c r="A9" s="129"/>
      <c r="B9" s="22" t="s">
        <v>116</v>
      </c>
      <c r="C9" s="130">
        <v>1300000</v>
      </c>
    </row>
    <row r="10" spans="1:3" s="20" customFormat="1" ht="15.75">
      <c r="A10" s="109" t="s">
        <v>66</v>
      </c>
      <c r="B10" s="50" t="s">
        <v>67</v>
      </c>
      <c r="C10" s="97">
        <f>SUM(C9)</f>
        <v>1300000</v>
      </c>
    </row>
    <row r="11" spans="1:3" s="20" customFormat="1" ht="15.75">
      <c r="A11" s="129"/>
      <c r="B11" s="22" t="s">
        <v>38</v>
      </c>
      <c r="C11" s="130">
        <v>3800000</v>
      </c>
    </row>
    <row r="12" spans="1:3" s="20" customFormat="1" ht="15.75">
      <c r="A12" s="109" t="s">
        <v>68</v>
      </c>
      <c r="B12" s="50" t="s">
        <v>39</v>
      </c>
      <c r="C12" s="97">
        <f>SUM(C11)</f>
        <v>3800000</v>
      </c>
    </row>
    <row r="13" spans="1:3" s="20" customFormat="1" ht="15.75">
      <c r="A13" s="135"/>
      <c r="B13" s="58" t="s">
        <v>77</v>
      </c>
      <c r="C13" s="111">
        <f>SUM(C12+C10+C8)</f>
        <v>18915000</v>
      </c>
    </row>
    <row r="14" spans="1:3" s="20" customFormat="1" ht="15.75">
      <c r="A14" s="129"/>
      <c r="B14" s="22" t="s">
        <v>18</v>
      </c>
      <c r="C14" s="130">
        <v>550000</v>
      </c>
    </row>
    <row r="15" spans="1:3" s="38" customFormat="1" ht="15.75">
      <c r="A15" s="129"/>
      <c r="B15" s="22" t="s">
        <v>28</v>
      </c>
      <c r="C15" s="130">
        <v>1600000</v>
      </c>
    </row>
    <row r="16" spans="1:3" s="38" customFormat="1" ht="15.75">
      <c r="A16" s="129"/>
      <c r="B16" s="22" t="s">
        <v>29</v>
      </c>
      <c r="C16" s="130">
        <v>110000</v>
      </c>
    </row>
    <row r="17" spans="1:3" s="38" customFormat="1" ht="15.75">
      <c r="A17" s="129"/>
      <c r="B17" s="22" t="s">
        <v>127</v>
      </c>
      <c r="C17" s="130">
        <v>600000</v>
      </c>
    </row>
    <row r="18" spans="1:3" s="20" customFormat="1" ht="15.75">
      <c r="A18" s="109" t="s">
        <v>62</v>
      </c>
      <c r="B18" s="50" t="s">
        <v>30</v>
      </c>
      <c r="C18" s="97">
        <f>SUM(C14:C17)</f>
        <v>2860000</v>
      </c>
    </row>
    <row r="19" spans="1:3" s="20" customFormat="1" ht="15.75">
      <c r="A19" s="129"/>
      <c r="B19" s="22" t="s">
        <v>126</v>
      </c>
      <c r="C19" s="130">
        <v>310000</v>
      </c>
    </row>
    <row r="20" spans="1:3" s="20" customFormat="1" ht="15.75">
      <c r="A20" s="129"/>
      <c r="B20" s="22" t="s">
        <v>33</v>
      </c>
      <c r="C20" s="130">
        <v>100000</v>
      </c>
    </row>
    <row r="21" spans="1:3" s="20" customFormat="1" ht="15.75">
      <c r="A21" s="129"/>
      <c r="B21" s="22" t="s">
        <v>110</v>
      </c>
      <c r="C21" s="130">
        <v>9000000</v>
      </c>
    </row>
    <row r="22" spans="1:3" s="20" customFormat="1" ht="15.75">
      <c r="A22" s="129"/>
      <c r="B22" s="22" t="s">
        <v>35</v>
      </c>
      <c r="C22" s="130">
        <v>600000</v>
      </c>
    </row>
    <row r="23" spans="1:3" s="65" customFormat="1" ht="15.75">
      <c r="A23" s="109" t="s">
        <v>57</v>
      </c>
      <c r="B23" s="50" t="s">
        <v>5</v>
      </c>
      <c r="C23" s="97">
        <f>SUM(C19:C22)</f>
        <v>10010000</v>
      </c>
    </row>
    <row r="24" spans="1:3" s="20" customFormat="1" ht="15.75">
      <c r="A24" s="129"/>
      <c r="B24" s="22" t="s">
        <v>26</v>
      </c>
      <c r="C24" s="130">
        <v>3850000</v>
      </c>
    </row>
    <row r="25" spans="1:3" s="20" customFormat="1" ht="15.75">
      <c r="A25" s="129"/>
      <c r="B25" s="22" t="s">
        <v>36</v>
      </c>
      <c r="C25" s="130">
        <v>100000</v>
      </c>
    </row>
    <row r="26" spans="1:3" s="48" customFormat="1" ht="15.75">
      <c r="A26" s="109" t="s">
        <v>58</v>
      </c>
      <c r="B26" s="60" t="s">
        <v>74</v>
      </c>
      <c r="C26" s="97">
        <f>SUM(C24:C25)</f>
        <v>3950000</v>
      </c>
    </row>
    <row r="27" spans="1:3" s="20" customFormat="1" ht="15.75">
      <c r="A27" s="131" t="s">
        <v>63</v>
      </c>
      <c r="B27" s="58" t="s">
        <v>75</v>
      </c>
      <c r="C27" s="111">
        <f>SUM(C26+C23+C18)</f>
        <v>16820000</v>
      </c>
    </row>
    <row r="28" spans="1:3" s="20" customFormat="1" ht="15.75">
      <c r="A28" s="136"/>
      <c r="B28" s="22" t="s">
        <v>128</v>
      </c>
      <c r="C28" s="130">
        <v>600000</v>
      </c>
    </row>
    <row r="29" spans="1:3" s="20" customFormat="1" ht="15.75">
      <c r="A29" s="136"/>
      <c r="B29" s="22" t="s">
        <v>99</v>
      </c>
      <c r="C29" s="130">
        <v>180000</v>
      </c>
    </row>
    <row r="30" spans="1:3" s="20" customFormat="1" ht="15.75">
      <c r="A30" s="131" t="s">
        <v>73</v>
      </c>
      <c r="B30" s="58" t="s">
        <v>100</v>
      </c>
      <c r="C30" s="111">
        <f>SUM(C28:C29)</f>
        <v>780000</v>
      </c>
    </row>
    <row r="31" spans="1:3" ht="19.5" thickBot="1">
      <c r="A31" s="137"/>
      <c r="B31" s="119" t="s">
        <v>2</v>
      </c>
      <c r="C31" s="120">
        <f>SUM(C13+C27+C30)</f>
        <v>36515000</v>
      </c>
    </row>
    <row r="32" spans="1:3" ht="15">
      <c r="A32" s="14"/>
      <c r="B32" s="15"/>
      <c r="C32" s="17"/>
    </row>
    <row r="33" spans="2:3" ht="15.75">
      <c r="B33" s="213" t="s">
        <v>179</v>
      </c>
      <c r="C33" s="63">
        <v>1</v>
      </c>
    </row>
    <row r="34" spans="2:3" ht="15">
      <c r="B34" s="213" t="s">
        <v>180</v>
      </c>
      <c r="C34" s="18">
        <v>1</v>
      </c>
    </row>
    <row r="35" spans="2:3" ht="15">
      <c r="B35" s="213" t="s">
        <v>181</v>
      </c>
      <c r="C35" s="18">
        <v>1</v>
      </c>
    </row>
    <row r="36" spans="2:3" ht="15">
      <c r="B36" s="213" t="s">
        <v>182</v>
      </c>
      <c r="C36" s="18">
        <v>1</v>
      </c>
    </row>
    <row r="37" spans="2:3" ht="15">
      <c r="B37" s="213" t="s">
        <v>183</v>
      </c>
      <c r="C37" s="18">
        <v>1</v>
      </c>
    </row>
    <row r="38" spans="2:3" ht="15">
      <c r="B38" s="15" t="s">
        <v>219</v>
      </c>
      <c r="C38" s="18">
        <v>1</v>
      </c>
    </row>
    <row r="39" spans="2:3" ht="15">
      <c r="B39" s="12" t="s">
        <v>268</v>
      </c>
      <c r="C39" s="18">
        <v>2</v>
      </c>
    </row>
    <row r="40" spans="2:3" ht="15">
      <c r="B40" s="12" t="s">
        <v>269</v>
      </c>
      <c r="C40" s="18">
        <f>SUM(C33:C39)</f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9">
      <selection activeCell="C37" sqref="C37"/>
    </sheetView>
  </sheetViews>
  <sheetFormatPr defaultColWidth="9.140625" defaultRowHeight="15"/>
  <cols>
    <col min="1" max="1" width="17.7109375" style="2" bestFit="1" customWidth="1"/>
    <col min="2" max="2" width="72.421875" style="12" customWidth="1"/>
    <col min="3" max="3" width="17.28125" style="18" customWidth="1"/>
  </cols>
  <sheetData>
    <row r="1" ht="15.75" thickBot="1">
      <c r="C1" s="18" t="s">
        <v>21</v>
      </c>
    </row>
    <row r="2" spans="1:3" ht="15.75" thickBot="1">
      <c r="A2" s="105"/>
      <c r="B2" s="106" t="s">
        <v>23</v>
      </c>
      <c r="C2" s="133" t="s">
        <v>246</v>
      </c>
    </row>
    <row r="3" spans="1:3" ht="16.5" thickBot="1" thickTop="1">
      <c r="A3" s="138"/>
      <c r="B3" s="33"/>
      <c r="C3" s="134">
        <v>2017</v>
      </c>
    </row>
    <row r="4" spans="1:3" ht="16.5" thickTop="1">
      <c r="A4" s="129"/>
      <c r="B4" s="22" t="s">
        <v>96</v>
      </c>
      <c r="C4" s="130">
        <v>3170000</v>
      </c>
    </row>
    <row r="5" spans="1:3" ht="15.75">
      <c r="A5" s="129"/>
      <c r="B5" s="22" t="s">
        <v>124</v>
      </c>
      <c r="C5" s="130">
        <v>100000</v>
      </c>
    </row>
    <row r="6" spans="1:3" ht="15.75">
      <c r="A6" s="129"/>
      <c r="B6" s="22" t="s">
        <v>98</v>
      </c>
      <c r="C6" s="130">
        <v>12000</v>
      </c>
    </row>
    <row r="7" spans="1:3" ht="15.75">
      <c r="A7" s="129"/>
      <c r="B7" s="22" t="s">
        <v>116</v>
      </c>
      <c r="C7" s="130">
        <v>132000</v>
      </c>
    </row>
    <row r="8" spans="1:3" s="57" customFormat="1" ht="15.75">
      <c r="A8" s="139" t="s">
        <v>76</v>
      </c>
      <c r="B8" s="50" t="s">
        <v>79</v>
      </c>
      <c r="C8" s="97">
        <f>SUM(C4:C7)</f>
        <v>3414000</v>
      </c>
    </row>
    <row r="9" spans="1:3" ht="15.75">
      <c r="A9" s="129"/>
      <c r="B9" s="22" t="s">
        <v>38</v>
      </c>
      <c r="C9" s="130">
        <v>800000</v>
      </c>
    </row>
    <row r="10" spans="1:3" s="57" customFormat="1" ht="15.75">
      <c r="A10" s="109" t="s">
        <v>68</v>
      </c>
      <c r="B10" s="50" t="s">
        <v>39</v>
      </c>
      <c r="C10" s="97">
        <f>SUM(C9)</f>
        <v>800000</v>
      </c>
    </row>
    <row r="11" spans="1:3" s="65" customFormat="1" ht="15.75">
      <c r="A11" s="110" t="s">
        <v>78</v>
      </c>
      <c r="B11" s="58" t="s">
        <v>37</v>
      </c>
      <c r="C11" s="111">
        <f>SUM(C8+C10)</f>
        <v>4214000</v>
      </c>
    </row>
    <row r="12" spans="1:3" ht="15.75">
      <c r="A12" s="129"/>
      <c r="B12" s="22" t="s">
        <v>28</v>
      </c>
      <c r="C12" s="130">
        <v>100000</v>
      </c>
    </row>
    <row r="13" spans="1:3" ht="15.75">
      <c r="A13" s="129"/>
      <c r="B13" s="22" t="s">
        <v>29</v>
      </c>
      <c r="C13" s="130">
        <v>32000</v>
      </c>
    </row>
    <row r="14" spans="1:3" ht="15.75">
      <c r="A14" s="129"/>
      <c r="B14" s="22" t="s">
        <v>145</v>
      </c>
      <c r="C14" s="130">
        <v>40000</v>
      </c>
    </row>
    <row r="15" spans="1:3" s="65" customFormat="1" ht="15.75">
      <c r="A15" s="109" t="s">
        <v>62</v>
      </c>
      <c r="B15" s="50" t="s">
        <v>30</v>
      </c>
      <c r="C15" s="97">
        <f>SUM(C12:C14)</f>
        <v>172000</v>
      </c>
    </row>
    <row r="16" spans="1:3" ht="15.75">
      <c r="A16" s="129"/>
      <c r="B16" s="22" t="s">
        <v>31</v>
      </c>
      <c r="C16" s="130">
        <v>50000</v>
      </c>
    </row>
    <row r="17" spans="1:3" ht="15.75">
      <c r="A17" s="129"/>
      <c r="B17" s="22" t="s">
        <v>130</v>
      </c>
      <c r="C17" s="130">
        <v>90000</v>
      </c>
    </row>
    <row r="18" spans="1:3" ht="15.75">
      <c r="A18" s="129"/>
      <c r="B18" s="22" t="s">
        <v>33</v>
      </c>
      <c r="C18" s="130">
        <v>20000</v>
      </c>
    </row>
    <row r="19" spans="1:3" ht="15.75">
      <c r="A19" s="129"/>
      <c r="B19" s="22" t="s">
        <v>111</v>
      </c>
      <c r="C19" s="130">
        <v>50000</v>
      </c>
    </row>
    <row r="20" spans="1:3" ht="15.75">
      <c r="A20" s="129"/>
      <c r="B20" s="22" t="s">
        <v>110</v>
      </c>
      <c r="C20" s="130">
        <v>50000</v>
      </c>
    </row>
    <row r="21" spans="1:3" s="65" customFormat="1" ht="15.75">
      <c r="A21" s="109" t="s">
        <v>57</v>
      </c>
      <c r="B21" s="50" t="s">
        <v>5</v>
      </c>
      <c r="C21" s="97">
        <f>SUM(C16:C20)</f>
        <v>260000</v>
      </c>
    </row>
    <row r="22" spans="1:3" ht="15.75">
      <c r="A22" s="129"/>
      <c r="B22" s="22" t="s">
        <v>41</v>
      </c>
      <c r="C22" s="130">
        <v>20000</v>
      </c>
    </row>
    <row r="23" spans="1:3" s="20" customFormat="1" ht="15.75">
      <c r="A23" s="109" t="s">
        <v>80</v>
      </c>
      <c r="B23" s="50" t="s">
        <v>81</v>
      </c>
      <c r="C23" s="97">
        <f>SUM(C22)</f>
        <v>20000</v>
      </c>
    </row>
    <row r="24" spans="1:3" ht="15.75">
      <c r="A24" s="129"/>
      <c r="B24" s="22" t="s">
        <v>26</v>
      </c>
      <c r="C24" s="130">
        <v>80000</v>
      </c>
    </row>
    <row r="25" spans="1:3" ht="15.75">
      <c r="A25" s="129"/>
      <c r="B25" s="22" t="s">
        <v>36</v>
      </c>
      <c r="C25" s="130">
        <v>90000</v>
      </c>
    </row>
    <row r="26" spans="1:3" s="65" customFormat="1" ht="15.75">
      <c r="A26" s="109" t="s">
        <v>58</v>
      </c>
      <c r="B26" s="60" t="s">
        <v>74</v>
      </c>
      <c r="C26" s="97">
        <f>SUM(C24:C25)</f>
        <v>170000</v>
      </c>
    </row>
    <row r="27" spans="1:3" s="65" customFormat="1" ht="15.75">
      <c r="A27" s="110"/>
      <c r="B27" s="66" t="s">
        <v>75</v>
      </c>
      <c r="C27" s="111">
        <f>SUM(C26+C23+C21+C15)</f>
        <v>622000</v>
      </c>
    </row>
    <row r="28" spans="1:3" s="20" customFormat="1" ht="15.75">
      <c r="A28" s="129"/>
      <c r="B28" s="22" t="s">
        <v>40</v>
      </c>
      <c r="C28" s="130">
        <v>155000</v>
      </c>
    </row>
    <row r="29" spans="1:3" s="65" customFormat="1" ht="15.75">
      <c r="A29" s="110" t="s">
        <v>82</v>
      </c>
      <c r="B29" s="58" t="s">
        <v>83</v>
      </c>
      <c r="C29" s="111">
        <f>SUM(C28)</f>
        <v>155000</v>
      </c>
    </row>
    <row r="30" spans="1:3" ht="18.75">
      <c r="A30" s="140"/>
      <c r="B30" s="8" t="s">
        <v>2</v>
      </c>
      <c r="C30" s="113">
        <f>SUM(C11+C27+C29)</f>
        <v>4991000</v>
      </c>
    </row>
    <row r="31" spans="1:3" ht="15.75">
      <c r="A31" s="121"/>
      <c r="B31" s="39" t="s">
        <v>42</v>
      </c>
      <c r="C31" s="125">
        <v>4700000</v>
      </c>
    </row>
    <row r="32" spans="1:3" ht="15.75">
      <c r="A32" s="141" t="s">
        <v>86</v>
      </c>
      <c r="B32" s="67" t="s">
        <v>87</v>
      </c>
      <c r="C32" s="142">
        <f>SUM(C31)</f>
        <v>4700000</v>
      </c>
    </row>
    <row r="33" spans="1:3" ht="19.5" thickBot="1">
      <c r="A33" s="132"/>
      <c r="B33" s="119" t="s">
        <v>0</v>
      </c>
      <c r="C33" s="120">
        <f>SUM(C32)</f>
        <v>4700000</v>
      </c>
    </row>
    <row r="35" spans="1:3" s="38" customFormat="1" ht="15.75">
      <c r="A35" s="2"/>
      <c r="B35" s="61" t="s">
        <v>184</v>
      </c>
      <c r="C35" s="63">
        <v>1</v>
      </c>
    </row>
    <row r="36" spans="1:3" s="38" customFormat="1" ht="15.75">
      <c r="A36" s="2"/>
      <c r="B36" s="61" t="s">
        <v>185</v>
      </c>
      <c r="C36" s="63">
        <v>1</v>
      </c>
    </row>
    <row r="37" spans="2:3" ht="15">
      <c r="B37" s="12" t="s">
        <v>267</v>
      </c>
      <c r="C37" s="277">
        <f>SUM(C35:C36)</f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2.140625" style="32" customWidth="1"/>
    <col min="2" max="2" width="44.28125" style="12" bestFit="1" customWidth="1"/>
    <col min="3" max="3" width="25.140625" style="18" customWidth="1"/>
  </cols>
  <sheetData>
    <row r="1" ht="15.75" thickBot="1">
      <c r="C1" s="18" t="s">
        <v>21</v>
      </c>
    </row>
    <row r="2" spans="1:3" ht="43.5" thickBot="1">
      <c r="A2" s="87"/>
      <c r="B2" s="143" t="s">
        <v>9</v>
      </c>
      <c r="C2" s="89" t="s">
        <v>247</v>
      </c>
    </row>
    <row r="3" spans="1:3" ht="15.75" thickBot="1">
      <c r="A3" s="146"/>
      <c r="B3" s="147"/>
      <c r="C3" s="148">
        <v>2017</v>
      </c>
    </row>
    <row r="4" spans="1:3" s="186" customFormat="1" ht="15.75">
      <c r="A4" s="183"/>
      <c r="B4" s="184" t="s">
        <v>166</v>
      </c>
      <c r="C4" s="185">
        <v>1900000</v>
      </c>
    </row>
    <row r="5" spans="1:3" s="186" customFormat="1" ht="15.75">
      <c r="A5" s="183"/>
      <c r="B5" s="184" t="s">
        <v>124</v>
      </c>
      <c r="C5" s="185">
        <v>50000</v>
      </c>
    </row>
    <row r="6" spans="1:3" s="26" customFormat="1" ht="15.75">
      <c r="A6" s="123" t="s">
        <v>66</v>
      </c>
      <c r="B6" s="60" t="s">
        <v>67</v>
      </c>
      <c r="C6" s="124">
        <f>SUM(C4:C5)</f>
        <v>1950000</v>
      </c>
    </row>
    <row r="7" spans="1:3" s="20" customFormat="1" ht="15.75">
      <c r="A7" s="121"/>
      <c r="B7" s="39" t="s">
        <v>53</v>
      </c>
      <c r="C7" s="122">
        <v>440000</v>
      </c>
    </row>
    <row r="8" spans="1:3" s="26" customFormat="1" ht="15.75">
      <c r="A8" s="123" t="s">
        <v>68</v>
      </c>
      <c r="B8" s="60" t="s">
        <v>69</v>
      </c>
      <c r="C8" s="124">
        <f>SUM(C7)</f>
        <v>440000</v>
      </c>
    </row>
    <row r="9" spans="1:3" s="26" customFormat="1" ht="15.75">
      <c r="A9" s="193"/>
      <c r="B9" s="194" t="s">
        <v>142</v>
      </c>
      <c r="C9" s="195">
        <f>SUM(C6+C8)</f>
        <v>2390000</v>
      </c>
    </row>
    <row r="10" spans="1:3" s="38" customFormat="1" ht="15.75">
      <c r="A10" s="129"/>
      <c r="B10" s="22" t="s">
        <v>28</v>
      </c>
      <c r="C10" s="130">
        <v>200000</v>
      </c>
    </row>
    <row r="11" spans="1:3" s="38" customFormat="1" ht="15.75">
      <c r="A11" s="129"/>
      <c r="B11" s="22" t="s">
        <v>29</v>
      </c>
      <c r="C11" s="130">
        <v>15000</v>
      </c>
    </row>
    <row r="12" spans="1:3" s="38" customFormat="1" ht="15.75">
      <c r="A12" s="109" t="s">
        <v>62</v>
      </c>
      <c r="B12" s="50" t="s">
        <v>30</v>
      </c>
      <c r="C12" s="97">
        <f>SUM(C10:C11)</f>
        <v>215000</v>
      </c>
    </row>
    <row r="13" spans="1:3" s="38" customFormat="1" ht="15">
      <c r="A13" s="189"/>
      <c r="B13" s="190" t="s">
        <v>19</v>
      </c>
      <c r="C13" s="108">
        <v>500000</v>
      </c>
    </row>
    <row r="14" spans="1:3" s="38" customFormat="1" ht="15">
      <c r="A14" s="191"/>
      <c r="B14" s="4" t="s">
        <v>20</v>
      </c>
      <c r="C14" s="94">
        <v>80000</v>
      </c>
    </row>
    <row r="15" spans="1:3" s="38" customFormat="1" ht="15">
      <c r="A15" s="191"/>
      <c r="B15" s="4" t="s">
        <v>6</v>
      </c>
      <c r="C15" s="94">
        <v>150000</v>
      </c>
    </row>
    <row r="16" spans="1:3" s="38" customFormat="1" ht="15">
      <c r="A16" s="191"/>
      <c r="B16" s="4" t="s">
        <v>131</v>
      </c>
      <c r="C16" s="94">
        <v>300000</v>
      </c>
    </row>
    <row r="17" spans="1:3" s="65" customFormat="1" ht="15.75">
      <c r="A17" s="95" t="s">
        <v>84</v>
      </c>
      <c r="B17" s="50" t="s">
        <v>5</v>
      </c>
      <c r="C17" s="96">
        <f>SUM(C13:C16)</f>
        <v>1030000</v>
      </c>
    </row>
    <row r="18" spans="1:3" ht="15">
      <c r="A18" s="93"/>
      <c r="B18" s="9" t="s">
        <v>1</v>
      </c>
      <c r="C18" s="94">
        <v>500000</v>
      </c>
    </row>
    <row r="19" spans="1:3" s="65" customFormat="1" ht="15.75">
      <c r="A19" s="95" t="s">
        <v>58</v>
      </c>
      <c r="B19" s="50" t="s">
        <v>4</v>
      </c>
      <c r="C19" s="96">
        <f>SUM(C18)</f>
        <v>500000</v>
      </c>
    </row>
    <row r="20" spans="1:3" s="65" customFormat="1" ht="15.75">
      <c r="A20" s="98"/>
      <c r="B20" s="58" t="s">
        <v>3</v>
      </c>
      <c r="C20" s="99">
        <f>SUM(+C19+C17+C12)</f>
        <v>1745000</v>
      </c>
    </row>
    <row r="21" spans="1:3" ht="19.5" thickBot="1">
      <c r="A21" s="144"/>
      <c r="B21" s="119" t="s">
        <v>2</v>
      </c>
      <c r="C21" s="145">
        <f>SUM(C20+C9)</f>
        <v>4135000</v>
      </c>
    </row>
    <row r="23" spans="2:3" ht="15.75">
      <c r="B23" s="62" t="s">
        <v>129</v>
      </c>
      <c r="C23" s="63" t="s">
        <v>144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6">
      <selection activeCell="C17" sqref="C17"/>
    </sheetView>
  </sheetViews>
  <sheetFormatPr defaultColWidth="9.140625" defaultRowHeight="15"/>
  <cols>
    <col min="1" max="1" width="17.00390625" style="2" customWidth="1"/>
    <col min="2" max="2" width="50.7109375" style="41" customWidth="1"/>
    <col min="3" max="3" width="17.28125" style="18" customWidth="1"/>
    <col min="4" max="4" width="33.7109375" style="2" customWidth="1"/>
  </cols>
  <sheetData>
    <row r="1" spans="1:4" ht="103.5" customHeight="1" thickBot="1">
      <c r="A1" s="205"/>
      <c r="B1" s="206" t="s">
        <v>23</v>
      </c>
      <c r="C1" s="207" t="s">
        <v>112</v>
      </c>
      <c r="D1" s="208"/>
    </row>
    <row r="2" spans="1:4" ht="15.75" thickBot="1">
      <c r="A2" s="82"/>
      <c r="B2" s="178"/>
      <c r="C2" s="180"/>
      <c r="D2" s="179">
        <v>2017</v>
      </c>
    </row>
    <row r="3" spans="1:4" ht="47.25">
      <c r="A3" s="129"/>
      <c r="B3" s="42" t="s">
        <v>187</v>
      </c>
      <c r="C3" s="24">
        <v>2400000</v>
      </c>
      <c r="D3" s="203" t="s">
        <v>154</v>
      </c>
    </row>
    <row r="4" spans="1:4" ht="47.25">
      <c r="A4" s="129"/>
      <c r="B4" s="42" t="s">
        <v>186</v>
      </c>
      <c r="C4" s="24">
        <v>800000</v>
      </c>
      <c r="D4" s="203" t="s">
        <v>154</v>
      </c>
    </row>
    <row r="5" spans="1:4" ht="31.5">
      <c r="A5" s="129"/>
      <c r="B5" s="42" t="s">
        <v>188</v>
      </c>
      <c r="C5" s="24">
        <v>300000</v>
      </c>
      <c r="D5" s="203" t="s">
        <v>189</v>
      </c>
    </row>
    <row r="6" spans="1:4" ht="70.5" customHeight="1">
      <c r="A6" s="129"/>
      <c r="B6" s="42" t="s">
        <v>43</v>
      </c>
      <c r="C6" s="24">
        <v>800000</v>
      </c>
      <c r="D6" s="203" t="s">
        <v>149</v>
      </c>
    </row>
    <row r="7" spans="1:4" ht="47.25">
      <c r="A7" s="129"/>
      <c r="B7" s="42" t="s">
        <v>44</v>
      </c>
      <c r="C7" s="24">
        <v>500000</v>
      </c>
      <c r="D7" s="203" t="s">
        <v>154</v>
      </c>
    </row>
    <row r="8" spans="1:4" ht="19.5" thickBot="1">
      <c r="A8" s="132"/>
      <c r="B8" s="158" t="s">
        <v>2</v>
      </c>
      <c r="C8" s="176">
        <f>SUM(C3:C7)</f>
        <v>4800000</v>
      </c>
      <c r="D8" s="177"/>
    </row>
    <row r="9" ht="15.75" thickBot="1"/>
    <row r="10" spans="2:4" ht="22.5" customHeight="1" hidden="1" thickTop="1">
      <c r="B10" s="77"/>
      <c r="C10" s="34"/>
      <c r="D10" s="40"/>
    </row>
    <row r="11" spans="1:4" ht="16.5" customHeight="1" hidden="1" thickBot="1" thickTop="1">
      <c r="A11" s="37"/>
      <c r="B11" s="44"/>
      <c r="C11" s="36"/>
      <c r="D11" s="37"/>
    </row>
    <row r="12" spans="2:4" ht="15.75" customHeight="1" hidden="1">
      <c r="B12" s="42"/>
      <c r="C12" s="24"/>
      <c r="D12" s="21"/>
    </row>
    <row r="13" spans="1:4" ht="18.75" customHeight="1" hidden="1">
      <c r="A13" s="79"/>
      <c r="B13" s="78"/>
      <c r="C13" s="80"/>
      <c r="D13" s="79"/>
    </row>
    <row r="14" spans="1:4" s="38" customFormat="1" ht="15.75" thickBot="1">
      <c r="A14" s="127"/>
      <c r="B14" s="151" t="s">
        <v>23</v>
      </c>
      <c r="C14" s="128"/>
      <c r="D14"/>
    </row>
    <row r="15" spans="1:4" s="38" customFormat="1" ht="16.5" thickBot="1" thickTop="1">
      <c r="A15" s="152"/>
      <c r="B15" s="44"/>
      <c r="C15" s="153">
        <v>2017</v>
      </c>
      <c r="D15"/>
    </row>
    <row r="16" spans="1:4" ht="16.5" thickTop="1">
      <c r="A16" s="129" t="s">
        <v>211</v>
      </c>
      <c r="B16" s="42" t="s">
        <v>150</v>
      </c>
      <c r="C16" s="24">
        <v>1128000</v>
      </c>
      <c r="D16" s="175" t="s">
        <v>151</v>
      </c>
    </row>
    <row r="17" spans="1:4" ht="15.75">
      <c r="A17" s="129" t="s">
        <v>212</v>
      </c>
      <c r="B17" s="42" t="s">
        <v>152</v>
      </c>
      <c r="C17" s="24">
        <v>4800000</v>
      </c>
      <c r="D17" s="175" t="s">
        <v>153</v>
      </c>
    </row>
    <row r="18" spans="1:4" ht="19.5" thickBot="1">
      <c r="A18" s="137"/>
      <c r="B18" s="158" t="s">
        <v>155</v>
      </c>
      <c r="C18" s="120">
        <f>SUM(C16:C17)</f>
        <v>5928000</v>
      </c>
      <c r="D18" s="20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7">
      <selection activeCell="C1" sqref="C1"/>
    </sheetView>
  </sheetViews>
  <sheetFormatPr defaultColWidth="9.140625" defaultRowHeight="15"/>
  <cols>
    <col min="1" max="1" width="11.00390625" style="0" bestFit="1" customWidth="1"/>
    <col min="2" max="2" width="49.421875" style="0" customWidth="1"/>
    <col min="3" max="3" width="24.8515625" style="0" bestFit="1" customWidth="1"/>
  </cols>
  <sheetData>
    <row r="1" spans="1:3" ht="87.75" customHeight="1" thickBot="1">
      <c r="A1" s="127"/>
      <c r="B1" s="106" t="s">
        <v>23</v>
      </c>
      <c r="C1" s="128" t="s">
        <v>248</v>
      </c>
    </row>
    <row r="2" spans="1:3" ht="16.5" thickBot="1" thickTop="1">
      <c r="A2" s="138"/>
      <c r="B2" s="33"/>
      <c r="C2" s="134">
        <v>2017</v>
      </c>
    </row>
    <row r="3" spans="1:3" s="38" customFormat="1" ht="16.5" thickTop="1">
      <c r="A3" s="129"/>
      <c r="B3" s="22" t="s">
        <v>28</v>
      </c>
      <c r="C3" s="130">
        <v>150000</v>
      </c>
    </row>
    <row r="4" spans="1:3" s="65" customFormat="1" ht="15.75">
      <c r="A4" s="109" t="s">
        <v>62</v>
      </c>
      <c r="B4" s="50" t="s">
        <v>30</v>
      </c>
      <c r="C4" s="97">
        <f>SUM(C3:C3)</f>
        <v>150000</v>
      </c>
    </row>
    <row r="5" spans="1:3" s="20" customFormat="1" ht="15.75">
      <c r="A5" s="129"/>
      <c r="B5" s="22" t="s">
        <v>20</v>
      </c>
      <c r="C5" s="130">
        <v>20000</v>
      </c>
    </row>
    <row r="6" spans="1:3" s="20" customFormat="1" ht="15.75">
      <c r="A6" s="129"/>
      <c r="B6" s="22" t="s">
        <v>33</v>
      </c>
      <c r="C6" s="130">
        <v>50000</v>
      </c>
    </row>
    <row r="7" spans="1:3" s="65" customFormat="1" ht="15.75">
      <c r="A7" s="109" t="s">
        <v>57</v>
      </c>
      <c r="B7" s="50" t="s">
        <v>5</v>
      </c>
      <c r="C7" s="97">
        <f>SUM(C5:C6)</f>
        <v>70000</v>
      </c>
    </row>
    <row r="8" spans="1:3" s="20" customFormat="1" ht="15.75">
      <c r="A8" s="129"/>
      <c r="B8" s="22" t="s">
        <v>26</v>
      </c>
      <c r="C8" s="130">
        <v>33000</v>
      </c>
    </row>
    <row r="9" spans="1:3" s="48" customFormat="1" ht="15.75">
      <c r="A9" s="109" t="s">
        <v>58</v>
      </c>
      <c r="B9" s="60" t="s">
        <v>74</v>
      </c>
      <c r="C9" s="97">
        <f>SUM(C8)</f>
        <v>33000</v>
      </c>
    </row>
    <row r="10" spans="1:3" s="48" customFormat="1" ht="15.75">
      <c r="A10" s="197"/>
      <c r="B10" s="196" t="s">
        <v>143</v>
      </c>
      <c r="C10" s="198">
        <f>SUM(C9+C7+C4)</f>
        <v>253000</v>
      </c>
    </row>
    <row r="11" spans="1:3" s="20" customFormat="1" ht="15.75">
      <c r="A11" s="129"/>
      <c r="B11" s="39" t="s">
        <v>132</v>
      </c>
      <c r="C11" s="130">
        <v>300000</v>
      </c>
    </row>
    <row r="12" spans="1:3" s="48" customFormat="1" ht="15.75">
      <c r="A12" s="197"/>
      <c r="B12" s="196" t="s">
        <v>132</v>
      </c>
      <c r="C12" s="198">
        <f>SUM(C11)</f>
        <v>300000</v>
      </c>
    </row>
    <row r="13" spans="1:3" s="48" customFormat="1" ht="15.75">
      <c r="A13" s="136"/>
      <c r="B13" s="22" t="s">
        <v>109</v>
      </c>
      <c r="C13" s="130">
        <v>7874000</v>
      </c>
    </row>
    <row r="14" spans="1:3" s="48" customFormat="1" ht="15.75">
      <c r="A14" s="136"/>
      <c r="B14" s="22" t="s">
        <v>108</v>
      </c>
      <c r="C14" s="130">
        <v>2126000</v>
      </c>
    </row>
    <row r="15" spans="1:3" s="48" customFormat="1" ht="15.75">
      <c r="A15" s="197"/>
      <c r="B15" s="196" t="s">
        <v>104</v>
      </c>
      <c r="C15" s="198">
        <f>SUM(C13:C14)</f>
        <v>10000000</v>
      </c>
    </row>
    <row r="16" spans="1:3" ht="18.75">
      <c r="A16" s="140"/>
      <c r="B16" s="8" t="s">
        <v>2</v>
      </c>
      <c r="C16" s="113">
        <f>SUM(C10+C12+C15)</f>
        <v>10553000</v>
      </c>
    </row>
    <row r="17" spans="1:3" ht="15.75">
      <c r="A17" s="93"/>
      <c r="B17" s="22" t="s">
        <v>114</v>
      </c>
      <c r="C17" s="130">
        <v>900000</v>
      </c>
    </row>
    <row r="18" spans="1:3" ht="15.75">
      <c r="A18" s="93"/>
      <c r="B18" s="22" t="s">
        <v>46</v>
      </c>
      <c r="C18" s="130">
        <v>263000</v>
      </c>
    </row>
    <row r="19" spans="1:3" s="65" customFormat="1" ht="15.75">
      <c r="A19" s="109" t="s">
        <v>61</v>
      </c>
      <c r="B19" s="50" t="s">
        <v>85</v>
      </c>
      <c r="C19" s="97">
        <f>SUM(C17:C18)</f>
        <v>1163000</v>
      </c>
    </row>
    <row r="20" spans="1:3" ht="19.5" thickBot="1">
      <c r="A20" s="132"/>
      <c r="B20" s="119" t="s">
        <v>45</v>
      </c>
      <c r="C20" s="120">
        <f>SUM(C19)</f>
        <v>1163000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KMvB</cp:lastModifiedBy>
  <cp:lastPrinted>2017-01-27T09:50:50Z</cp:lastPrinted>
  <dcterms:created xsi:type="dcterms:W3CDTF">2013-02-04T11:32:36Z</dcterms:created>
  <dcterms:modified xsi:type="dcterms:W3CDTF">2017-02-08T15:34:46Z</dcterms:modified>
  <cp:category/>
  <cp:version/>
  <cp:contentType/>
  <cp:contentStatus/>
</cp:coreProperties>
</file>